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13_ncr:1_{2F76CAA6-E950-4780-94AD-9931482E1BFD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Nisan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37" l="1"/>
  <c r="F9" i="37"/>
  <c r="F11" i="37" l="1"/>
  <c r="L7" i="37" l="1"/>
  <c r="F7" i="37"/>
  <c r="L6" i="37" l="1"/>
  <c r="F6" i="37"/>
  <c r="J12" i="37" l="1"/>
  <c r="L11" i="37" l="1"/>
  <c r="L10" i="37"/>
  <c r="L8" i="37"/>
  <c r="L5" i="37" l="1"/>
  <c r="L4" i="37"/>
  <c r="F10" i="37" l="1"/>
  <c r="F8" i="37" l="1"/>
  <c r="F5" i="37"/>
  <c r="K12" i="37" l="1"/>
  <c r="I12" i="37"/>
  <c r="H12" i="37"/>
  <c r="G12" i="37"/>
  <c r="E12" i="37"/>
  <c r="M9" i="37" s="1"/>
  <c r="F4" i="37"/>
  <c r="M7" i="37" l="1"/>
  <c r="M6" i="37"/>
  <c r="L12" i="37"/>
  <c r="M8" i="37"/>
  <c r="M10" i="37"/>
  <c r="M5" i="37"/>
  <c r="M11" i="37"/>
  <c r="F12" i="37"/>
  <c r="M12" i="37"/>
  <c r="M4" i="37"/>
</calcChain>
</file>

<file path=xl/sharedStrings.xml><?xml version="1.0" encoding="utf-8"?>
<sst xmlns="http://schemas.openxmlformats.org/spreadsheetml/2006/main" count="30" uniqueCount="27">
  <si>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</si>
  <si>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</si>
  <si>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</si>
  <si>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</si>
  <si>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</si>
  <si>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</si>
  <si>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</si>
  <si>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</si>
  <si>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</si>
  <si>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</si>
  <si>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</si>
  <si>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</si>
  <si>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</si>
  <si>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</si>
  <si>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</si>
  <si>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</si>
  <si>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</si>
  <si>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</si>
  <si>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</si>
  <si>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</si>
  <si>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</si>
  <si>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</si>
  <si>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</si>
  <si>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</si>
  <si>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</si>
  <si>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2.2. Tahsilatına aracı olunan ilgili ve diğer mevzuat gereği alınan bedeller (K8)</t>
  </si>
  <si>
    <t>3.2. Zamanında ödenmeyen borçlar (K9)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</si>
</sst>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3" fontId="0" fillId="0" borderId="4" xfId="0" applyNumberFormat="1" applyFont="1" applyBorder="1" applyAlignment="1" applyProtection="1">
      <alignment horizontal="center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8"/>
  <sheetViews>
    <sheetView tabSelected="1" zoomScale="60" zoomScaleNormal="60" workbookViewId="0">
      <selection activeCell="H11" sqref="H11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8" t="s">
        <v>0</v>
      </c>
      <c r="F2" s="19"/>
      <c r="G2" s="19"/>
      <c r="H2" s="19"/>
      <c r="I2" s="19"/>
      <c r="J2" s="19"/>
      <c r="K2" s="19"/>
      <c r="L2" s="19"/>
      <c r="M2" s="20"/>
    </row>
    <row r="3" spans="2:13" ht="65" x14ac:dyDescent="0.35">
      <c r="B3" s="2" t="s">
        <v>1</v>
      </c>
      <c r="C3" s="21" t="s">
        <v>2</v>
      </c>
      <c r="D3" s="22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953</v>
      </c>
      <c r="F4" s="12">
        <f t="shared" ref="F4:F12" si="0">(E4/$E$13)*1000</f>
        <v>5.5119522027565546</v>
      </c>
      <c r="G4" s="11">
        <v>677</v>
      </c>
      <c r="H4" s="11">
        <v>216</v>
      </c>
      <c r="I4" s="6">
        <v>2</v>
      </c>
      <c r="J4" s="6">
        <v>58</v>
      </c>
      <c r="K4" s="6">
        <v>0</v>
      </c>
      <c r="L4" s="13">
        <f>32/E4</f>
        <v>3.3578174186778595E-2</v>
      </c>
      <c r="M4" s="12">
        <f t="shared" ref="M4:M12" si="1">IF($E$12=0,0,100*E4/E$12)</f>
        <v>63.280212483399737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124</v>
      </c>
      <c r="F5" s="12">
        <f t="shared" si="0"/>
        <v>0.71719000329676053</v>
      </c>
      <c r="G5" s="6">
        <v>49</v>
      </c>
      <c r="H5" s="6">
        <v>65</v>
      </c>
      <c r="I5" s="6">
        <v>1</v>
      </c>
      <c r="J5" s="6">
        <v>9</v>
      </c>
      <c r="K5" s="6">
        <v>0</v>
      </c>
      <c r="L5" s="13">
        <f>155/E5</f>
        <v>1.25</v>
      </c>
      <c r="M5" s="12">
        <f t="shared" si="1"/>
        <v>8.2337317397078351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5</v>
      </c>
      <c r="F6" s="12">
        <f t="shared" si="0"/>
        <v>2.8918951745837116E-2</v>
      </c>
      <c r="G6" s="6">
        <v>2</v>
      </c>
      <c r="H6" s="6">
        <v>3</v>
      </c>
      <c r="I6" s="6">
        <v>0</v>
      </c>
      <c r="J6" s="6">
        <v>0</v>
      </c>
      <c r="K6" s="6">
        <v>0</v>
      </c>
      <c r="L6" s="13">
        <f>155/E6</f>
        <v>31</v>
      </c>
      <c r="M6" s="12">
        <f t="shared" si="1"/>
        <v>0.33200531208499334</v>
      </c>
    </row>
    <row r="7" spans="2:13" ht="15" customHeight="1" x14ac:dyDescent="0.35">
      <c r="B7" s="4">
        <v>4</v>
      </c>
      <c r="C7" s="14" t="s">
        <v>23</v>
      </c>
      <c r="D7" s="15" t="s">
        <v>25</v>
      </c>
      <c r="E7" s="11">
        <v>2</v>
      </c>
      <c r="F7" s="12">
        <f t="shared" si="0"/>
        <v>1.1567580698334847E-2</v>
      </c>
      <c r="G7" s="6">
        <v>0</v>
      </c>
      <c r="H7" s="6">
        <v>2</v>
      </c>
      <c r="I7" s="6">
        <v>0</v>
      </c>
      <c r="J7" s="6">
        <v>0</v>
      </c>
      <c r="K7" s="6">
        <v>0</v>
      </c>
      <c r="L7" s="13">
        <f>155/E7</f>
        <v>77.5</v>
      </c>
      <c r="M7" s="12">
        <f t="shared" si="1"/>
        <v>0.13280212483399734</v>
      </c>
    </row>
    <row r="8" spans="2:13" ht="15" customHeight="1" x14ac:dyDescent="0.35">
      <c r="B8" s="4">
        <v>5</v>
      </c>
      <c r="C8" s="14" t="s">
        <v>21</v>
      </c>
      <c r="D8" s="15" t="s">
        <v>22</v>
      </c>
      <c r="E8" s="11">
        <v>22</v>
      </c>
      <c r="F8" s="12">
        <f t="shared" si="0"/>
        <v>0.12724338768168331</v>
      </c>
      <c r="G8" s="6">
        <v>15</v>
      </c>
      <c r="H8" s="6">
        <v>4</v>
      </c>
      <c r="I8" s="6">
        <v>1</v>
      </c>
      <c r="J8" s="6">
        <v>2</v>
      </c>
      <c r="K8" s="6">
        <v>0</v>
      </c>
      <c r="L8" s="13">
        <f>2/E8</f>
        <v>9.0909090909090912E-2</v>
      </c>
      <c r="M8" s="12">
        <f t="shared" si="1"/>
        <v>1.4608233731739708</v>
      </c>
    </row>
    <row r="9" spans="2:13" ht="15" customHeight="1" x14ac:dyDescent="0.35">
      <c r="B9" s="4">
        <v>6</v>
      </c>
      <c r="C9" s="14" t="s">
        <v>21</v>
      </c>
      <c r="D9" s="15" t="s">
        <v>26</v>
      </c>
      <c r="E9" s="11">
        <v>3</v>
      </c>
      <c r="F9" s="12">
        <f t="shared" si="0"/>
        <v>1.735137104750227E-2</v>
      </c>
      <c r="G9" s="6">
        <v>0</v>
      </c>
      <c r="H9" s="6">
        <v>2</v>
      </c>
      <c r="I9" s="6">
        <v>0</v>
      </c>
      <c r="J9" s="6">
        <v>1</v>
      </c>
      <c r="K9" s="6">
        <v>0</v>
      </c>
      <c r="L9" s="13">
        <f>2/E9</f>
        <v>0.66666666666666663</v>
      </c>
      <c r="M9" s="12">
        <f t="shared" si="1"/>
        <v>0.19920318725099601</v>
      </c>
    </row>
    <row r="10" spans="2:13" ht="15" customHeight="1" x14ac:dyDescent="0.35">
      <c r="B10" s="4">
        <v>7</v>
      </c>
      <c r="C10" s="14" t="s">
        <v>18</v>
      </c>
      <c r="D10" s="15" t="s">
        <v>16</v>
      </c>
      <c r="E10" s="11">
        <v>150</v>
      </c>
      <c r="F10" s="12">
        <f t="shared" si="0"/>
        <v>0.86756855237511354</v>
      </c>
      <c r="G10" s="6">
        <v>100</v>
      </c>
      <c r="H10" s="6">
        <v>38</v>
      </c>
      <c r="I10" s="6">
        <v>0</v>
      </c>
      <c r="J10" s="6">
        <v>12</v>
      </c>
      <c r="K10" s="6">
        <v>0</v>
      </c>
      <c r="L10" s="13">
        <f>84/E10</f>
        <v>0.56000000000000005</v>
      </c>
      <c r="M10" s="12">
        <f t="shared" si="1"/>
        <v>9.9601593625498008</v>
      </c>
    </row>
    <row r="11" spans="2:13" ht="15" customHeight="1" x14ac:dyDescent="0.35">
      <c r="B11" s="4">
        <v>8</v>
      </c>
      <c r="C11" s="14" t="s">
        <v>19</v>
      </c>
      <c r="D11" s="15" t="s">
        <v>17</v>
      </c>
      <c r="E11" s="11">
        <v>247</v>
      </c>
      <c r="F11" s="12">
        <f t="shared" si="0"/>
        <v>1.4285962162443537</v>
      </c>
      <c r="G11" s="6">
        <v>74</v>
      </c>
      <c r="H11" s="6">
        <v>148</v>
      </c>
      <c r="I11" s="6">
        <v>1</v>
      </c>
      <c r="J11" s="6">
        <v>24</v>
      </c>
      <c r="K11" s="6">
        <v>0</v>
      </c>
      <c r="L11" s="13">
        <f>3/E11</f>
        <v>1.2145748987854251E-2</v>
      </c>
      <c r="M11" s="12">
        <f t="shared" si="1"/>
        <v>16.401062416998673</v>
      </c>
    </row>
    <row r="12" spans="2:13" ht="15" customHeight="1" x14ac:dyDescent="0.35">
      <c r="B12" s="4"/>
      <c r="C12" s="5"/>
      <c r="D12" s="5" t="s">
        <v>12</v>
      </c>
      <c r="E12" s="11">
        <f>SUM(E4:E11)</f>
        <v>1506</v>
      </c>
      <c r="F12" s="12">
        <f t="shared" si="0"/>
        <v>8.7103882658461398</v>
      </c>
      <c r="G12" s="11">
        <f>SUM(G4:G11)</f>
        <v>917</v>
      </c>
      <c r="H12" s="11">
        <f>SUM(H4:H11)</f>
        <v>478</v>
      </c>
      <c r="I12" s="11">
        <f>SUM(I4:I11)</f>
        <v>5</v>
      </c>
      <c r="J12" s="11">
        <f>SUM(J4:J11)</f>
        <v>106</v>
      </c>
      <c r="K12" s="11">
        <f>SUM(K4:K11)</f>
        <v>0</v>
      </c>
      <c r="L12" s="13">
        <f>2/E12</f>
        <v>1.3280212483399733E-3</v>
      </c>
      <c r="M12" s="12">
        <f t="shared" si="1"/>
        <v>100</v>
      </c>
    </row>
    <row r="13" spans="2:13" ht="15" customHeight="1" x14ac:dyDescent="0.35">
      <c r="C13" s="1"/>
      <c r="D13" s="5" t="s">
        <v>13</v>
      </c>
      <c r="E13" s="17">
        <v>172897</v>
      </c>
      <c r="F13" s="7"/>
      <c r="G13" s="8"/>
      <c r="H13" s="8"/>
      <c r="I13" s="8"/>
      <c r="J13" s="8"/>
      <c r="K13" s="8"/>
      <c r="L13" s="8"/>
      <c r="M13" s="8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  <row r="18" spans="5:13" x14ac:dyDescent="0.35">
      <c r="E18" s="9"/>
      <c r="F18" s="9"/>
      <c r="G18" s="9"/>
      <c r="H18" s="9"/>
      <c r="I18" s="9"/>
      <c r="J18" s="9"/>
      <c r="K18" s="9"/>
      <c r="L18" s="9"/>
      <c r="M18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2:D12 D4:D11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3 G4:M12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2" formula="1"/>
    <ignoredError sqref="L7:L9 L4:L6 L10:L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2026-06-05T06:26:31Z</dcterms:modified>
</cp:coreProperties>
</file>