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AF2E9704-BB52-4C3E-913D-137B4F630732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Ocak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37" l="1"/>
  <c r="F9" i="37"/>
  <c r="F11" i="37" l="1"/>
  <c r="L7" i="37" l="1"/>
  <c r="F7" i="37"/>
  <c r="L6" i="37" l="1"/>
  <c r="F6" i="37"/>
  <c r="J12" i="37" l="1"/>
  <c r="L11" i="37" l="1"/>
  <c r="L10" i="37"/>
  <c r="L8" i="37"/>
  <c r="L5" i="37" l="1"/>
  <c r="L4" i="37"/>
  <c r="F10" i="37" l="1"/>
  <c r="F8" i="37" l="1"/>
  <c r="F5" i="37"/>
  <c r="K12" i="37" l="1"/>
  <c r="I12" i="37"/>
  <c r="H12" i="37"/>
  <c r="G12" i="37"/>
  <c r="E12" i="37"/>
  <c r="M9" i="37" s="1"/>
  <c r="F4" i="37"/>
  <c r="M7" i="37" l="1"/>
  <c r="M6" i="37"/>
  <c r="L12" i="37"/>
  <c r="M8" i="37"/>
  <c r="M10" i="37"/>
  <c r="M5" i="37"/>
  <c r="M11" i="37"/>
  <c r="F12" i="37"/>
  <c r="M12" i="37"/>
  <c r="M4" i="37"/>
</calcChain>
</file>

<file path=xl/sharedStrings.xml><?xml version="1.0" encoding="utf-8"?>
<sst xmlns="http://schemas.openxmlformats.org/spreadsheetml/2006/main" count="30" uniqueCount="27">
  <si>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</si>
  <si>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</si>
  <si>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</si>
  <si>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</si>
  <si>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</si>
  <si>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</si>
  <si>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</si>
  <si>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</si>
  <si>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</si>
  <si>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</si>
  <si>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</si>
  <si>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</si>
  <si>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</si>
  <si>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</si>
  <si>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</si>
  <si>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</si>
  <si>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</si>
  <si>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</si>
  <si>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</si>
  <si>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</si>
  <si>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</si>
  <si>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</si>
  <si>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</si>
  <si>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</si>
  <si>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</si>
  <si>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</si>
  <si>
    <t>3.2. Zamanında ödenmeyen borçlar (K9)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</si>
</sst>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8"/>
  <sheetViews>
    <sheetView tabSelected="1" topLeftCell="D1" zoomScale="70" zoomScaleNormal="70" workbookViewId="0">
      <selection activeCell="I14" sqref="I14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460</v>
      </c>
      <c r="F4" s="12">
        <f t="shared" ref="F4:F12" si="0">(E4/$E$13)*1000</f>
        <v>3.6288763894257698</v>
      </c>
      <c r="G4" s="11">
        <v>332</v>
      </c>
      <c r="H4" s="11">
        <v>84</v>
      </c>
      <c r="I4" s="6">
        <v>2</v>
      </c>
      <c r="J4" s="6">
        <v>42</v>
      </c>
      <c r="K4" s="6">
        <v>0</v>
      </c>
      <c r="L4" s="13">
        <f>32/E4</f>
        <v>6.9565217391304349E-2</v>
      </c>
      <c r="M4" s="12">
        <f t="shared" ref="M4:M12" si="1">IF($E$12=0,0,100*E4/E$12)</f>
        <v>59.125964010282779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102</v>
      </c>
      <c r="F5" s="12">
        <f t="shared" si="0"/>
        <v>0.80466389504658375</v>
      </c>
      <c r="G5" s="6">
        <v>56</v>
      </c>
      <c r="H5" s="6">
        <v>39</v>
      </c>
      <c r="I5" s="6">
        <v>0</v>
      </c>
      <c r="J5" s="6">
        <v>7</v>
      </c>
      <c r="K5" s="6">
        <v>0</v>
      </c>
      <c r="L5" s="13">
        <f>155/E5</f>
        <v>1.5196078431372548</v>
      </c>
      <c r="M5" s="12">
        <f t="shared" si="1"/>
        <v>13.110539845758355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3</v>
      </c>
      <c r="F6" s="12">
        <f t="shared" si="0"/>
        <v>2.3666585148428936E-2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13">
        <f>155/E6</f>
        <v>51.666666666666664</v>
      </c>
      <c r="M6" s="12">
        <f t="shared" si="1"/>
        <v>0.38560411311053983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68</v>
      </c>
      <c r="F7" s="12">
        <f t="shared" si="0"/>
        <v>0.53644259669772254</v>
      </c>
      <c r="G7" s="6">
        <v>55</v>
      </c>
      <c r="H7" s="6">
        <v>13</v>
      </c>
      <c r="I7" s="6">
        <v>0</v>
      </c>
      <c r="J7" s="6">
        <v>0</v>
      </c>
      <c r="K7" s="6">
        <v>0</v>
      </c>
      <c r="L7" s="13">
        <f>155/E7</f>
        <v>2.2794117647058822</v>
      </c>
      <c r="M7" s="12">
        <f t="shared" si="1"/>
        <v>8.7403598971722367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11</v>
      </c>
      <c r="F8" s="12">
        <f t="shared" si="0"/>
        <v>8.6777478877572756E-2</v>
      </c>
      <c r="G8" s="6">
        <v>8</v>
      </c>
      <c r="H8" s="6">
        <v>3</v>
      </c>
      <c r="I8" s="6">
        <v>0</v>
      </c>
      <c r="J8" s="6">
        <v>0</v>
      </c>
      <c r="K8" s="6">
        <v>0</v>
      </c>
      <c r="L8" s="13">
        <f>2/E8</f>
        <v>0.18181818181818182</v>
      </c>
      <c r="M8" s="12">
        <f t="shared" si="1"/>
        <v>1.4138817480719794</v>
      </c>
    </row>
    <row r="9" spans="2:13" ht="15" customHeight="1" x14ac:dyDescent="0.35">
      <c r="B9" s="4">
        <v>6</v>
      </c>
      <c r="C9" s="14" t="s">
        <v>21</v>
      </c>
      <c r="D9" s="15" t="s">
        <v>26</v>
      </c>
      <c r="E9" s="11">
        <v>2</v>
      </c>
      <c r="F9" s="12">
        <f t="shared" si="0"/>
        <v>1.5777723432285954E-2</v>
      </c>
      <c r="G9" s="6">
        <v>2</v>
      </c>
      <c r="H9" s="6">
        <v>0</v>
      </c>
      <c r="I9" s="6">
        <v>0</v>
      </c>
      <c r="J9" s="6">
        <v>0</v>
      </c>
      <c r="K9" s="6">
        <v>0</v>
      </c>
      <c r="L9" s="13">
        <f>2/E9</f>
        <v>1</v>
      </c>
      <c r="M9" s="12">
        <f t="shared" si="1"/>
        <v>0.25706940874035988</v>
      </c>
    </row>
    <row r="10" spans="2:13" ht="15" customHeight="1" x14ac:dyDescent="0.35">
      <c r="B10" s="4">
        <v>7</v>
      </c>
      <c r="C10" s="14" t="s">
        <v>18</v>
      </c>
      <c r="D10" s="15" t="s">
        <v>16</v>
      </c>
      <c r="E10" s="11">
        <v>74</v>
      </c>
      <c r="F10" s="12">
        <f t="shared" si="0"/>
        <v>0.58377576699458045</v>
      </c>
      <c r="G10" s="6">
        <v>61</v>
      </c>
      <c r="H10" s="6">
        <v>11</v>
      </c>
      <c r="I10" s="6">
        <v>0</v>
      </c>
      <c r="J10" s="6">
        <v>2</v>
      </c>
      <c r="K10" s="6">
        <v>0</v>
      </c>
      <c r="L10" s="13">
        <f>84/E10</f>
        <v>1.1351351351351351</v>
      </c>
      <c r="M10" s="12">
        <f t="shared" si="1"/>
        <v>9.5115681233933156</v>
      </c>
    </row>
    <row r="11" spans="2:13" ht="15" customHeight="1" x14ac:dyDescent="0.35">
      <c r="B11" s="4">
        <v>8</v>
      </c>
      <c r="C11" s="14" t="s">
        <v>19</v>
      </c>
      <c r="D11" s="15" t="s">
        <v>17</v>
      </c>
      <c r="E11" s="11">
        <v>58</v>
      </c>
      <c r="F11" s="12">
        <f t="shared" si="0"/>
        <v>0.45755397953629273</v>
      </c>
      <c r="G11" s="6">
        <v>15</v>
      </c>
      <c r="H11" s="6">
        <v>30</v>
      </c>
      <c r="I11" s="6">
        <v>8</v>
      </c>
      <c r="J11" s="6">
        <v>5</v>
      </c>
      <c r="K11" s="6">
        <v>0</v>
      </c>
      <c r="L11" s="13">
        <f>3/E11</f>
        <v>5.1724137931034482E-2</v>
      </c>
      <c r="M11" s="12">
        <f t="shared" si="1"/>
        <v>7.4550128534704374</v>
      </c>
    </row>
    <row r="12" spans="2:13" ht="15" customHeight="1" x14ac:dyDescent="0.35">
      <c r="B12" s="4"/>
      <c r="C12" s="5"/>
      <c r="D12" s="5" t="s">
        <v>12</v>
      </c>
      <c r="E12" s="11">
        <f>SUM(E4:E11)</f>
        <v>778</v>
      </c>
      <c r="F12" s="12">
        <f t="shared" si="0"/>
        <v>6.1375344151592373</v>
      </c>
      <c r="G12" s="11">
        <f>SUM(G4:G11)</f>
        <v>532</v>
      </c>
      <c r="H12" s="11">
        <f>SUM(H4:H11)</f>
        <v>180</v>
      </c>
      <c r="I12" s="11">
        <f>SUM(I4:I11)</f>
        <v>10</v>
      </c>
      <c r="J12" s="11">
        <f>SUM(J4:J11)</f>
        <v>56</v>
      </c>
      <c r="K12" s="11">
        <f>SUM(K4:K11)</f>
        <v>0</v>
      </c>
      <c r="L12" s="13">
        <f>2/E12</f>
        <v>2.5706940874035988E-3</v>
      </c>
      <c r="M12" s="12">
        <f t="shared" si="1"/>
        <v>100</v>
      </c>
    </row>
    <row r="13" spans="2:13" ht="15" customHeight="1" x14ac:dyDescent="0.35">
      <c r="C13" s="1"/>
      <c r="D13" s="5" t="s">
        <v>13</v>
      </c>
      <c r="E13" s="17">
        <v>126761</v>
      </c>
      <c r="F13" s="7"/>
      <c r="G13" s="8"/>
      <c r="H13" s="8"/>
      <c r="I13" s="8"/>
      <c r="J13" s="8"/>
      <c r="K13" s="8"/>
      <c r="L13" s="8"/>
      <c r="M13" s="8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  <row r="18" spans="5:13" x14ac:dyDescent="0.35">
      <c r="E18" s="9"/>
      <c r="F18" s="9"/>
      <c r="G18" s="9"/>
      <c r="H18" s="9"/>
      <c r="I18" s="9"/>
      <c r="J18" s="9"/>
      <c r="K18" s="9"/>
      <c r="L18" s="9"/>
      <c r="M18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2:D12 D4:D11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3 G4:M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2" formula="1"/>
    <ignoredError sqref="L7:L9 L4:L6 L10:L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2026-03-06T06:32:48Z</dcterms:modified>
</cp:coreProperties>
</file>