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08A1AEC7-2004-4BFD-91B9-5B95140A288C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Ekim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37" l="1"/>
  <c r="F9" i="37"/>
  <c r="L7" i="37" l="1"/>
  <c r="F7" i="37"/>
  <c r="L6" i="37" l="1"/>
  <c r="F6" i="37"/>
  <c r="J12" i="37" l="1"/>
  <c r="L11" i="37" l="1"/>
  <c r="L10" i="37"/>
  <c r="L8" i="37"/>
  <c r="L5" i="37" l="1"/>
  <c r="L4" i="37"/>
  <c r="F10" i="37" l="1"/>
  <c r="F8" i="37" l="1"/>
  <c r="F5" i="37"/>
  <c r="F11" i="37" l="1"/>
  <c r="K12" i="37" l="1"/>
  <c r="I12" i="37"/>
  <c r="H12" i="37"/>
  <c r="G12" i="37"/>
  <c r="E12" i="37"/>
  <c r="M9" i="37" s="1"/>
  <c r="F4" i="37"/>
  <c r="M7" i="37" l="1"/>
  <c r="M6" i="37"/>
  <c r="L12" i="37"/>
  <c r="M8" i="37"/>
  <c r="M10" i="37"/>
  <c r="M5" i="37"/>
  <c r="M11" i="37"/>
  <c r="F12" i="37"/>
  <c r="M12" i="37"/>
  <c r="M4" i="37"/>
</calcChain>
</file>

<file path=xl/sharedStrings.xml><?xml version="1.0" encoding="utf-8"?>
<sst xmlns="http://schemas.openxmlformats.org/spreadsheetml/2006/main" count="30" uniqueCount="27">
  <si>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</si>
  <si>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</si>
  <si>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</si>
  <si>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</si>
  <si>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</si>
  <si>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</si>
  <si>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</si>
  <si>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</si>
  <si>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</si>
  <si>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</si>
  <si>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</si>
  <si>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</si>
  <si>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</si>
  <si>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</si>
  <si>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</si>
  <si>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</si>
  <si>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</si>
  <si>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</si>
  <si>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</si>
  <si>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</si>
  <si>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</si>
  <si>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</si>
  <si>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</si>
  <si>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</si>
  <si>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</si>
  <si>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2.2. Tahsilatına aracı olunan ilgili ve diğer mevzuat gereği alınan bedeller (K8)</t>
  </si>
  <si>
    <t>3.2. Zamanında ödenmeyen borçlar (K9)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</si>
</sst>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3" fontId="0" fillId="0" borderId="4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8"/>
  <sheetViews>
    <sheetView tabSelected="1" zoomScale="70" zoomScaleNormal="70" workbookViewId="0">
      <selection activeCell="M18" sqref="M18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8" t="s">
        <v>0</v>
      </c>
      <c r="F2" s="19"/>
      <c r="G2" s="19"/>
      <c r="H2" s="19"/>
      <c r="I2" s="19"/>
      <c r="J2" s="19"/>
      <c r="K2" s="19"/>
      <c r="L2" s="19"/>
      <c r="M2" s="20"/>
    </row>
    <row r="3" spans="2:13" ht="65" x14ac:dyDescent="0.35">
      <c r="B3" s="2" t="s">
        <v>1</v>
      </c>
      <c r="C3" s="21" t="s">
        <v>2</v>
      </c>
      <c r="D3" s="22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232</v>
      </c>
      <c r="F4" s="12">
        <f t="shared" ref="F4:F12" si="0">(E4/$E$13)*1000</f>
        <v>2.0432607623476362</v>
      </c>
      <c r="G4" s="6">
        <v>140</v>
      </c>
      <c r="H4" s="6">
        <v>72</v>
      </c>
      <c r="I4" s="6">
        <v>0</v>
      </c>
      <c r="J4" s="6">
        <v>20</v>
      </c>
      <c r="K4" s="6">
        <v>0</v>
      </c>
      <c r="L4" s="13">
        <f>32/E4</f>
        <v>0.13793103448275862</v>
      </c>
      <c r="M4" s="12">
        <f t="shared" ref="M4:M12" si="1">IF($E$12=0,0,100*E4/E$12)</f>
        <v>32.447552447552447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134</v>
      </c>
      <c r="F5" s="12">
        <f t="shared" si="0"/>
        <v>1.1801592334249276</v>
      </c>
      <c r="G5" s="6">
        <v>63</v>
      </c>
      <c r="H5" s="6">
        <v>54</v>
      </c>
      <c r="I5" s="6">
        <v>1</v>
      </c>
      <c r="J5" s="6">
        <v>16</v>
      </c>
      <c r="K5" s="6">
        <v>0</v>
      </c>
      <c r="L5" s="13">
        <f>155/E5</f>
        <v>1.1567164179104477</v>
      </c>
      <c r="M5" s="12">
        <f t="shared" si="1"/>
        <v>18.74125874125874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7</v>
      </c>
      <c r="F6" s="12">
        <f t="shared" si="0"/>
        <v>6.1650109208764882E-2</v>
      </c>
      <c r="G6" s="6">
        <v>6</v>
      </c>
      <c r="H6" s="6">
        <v>1</v>
      </c>
      <c r="I6" s="6">
        <v>0</v>
      </c>
      <c r="J6" s="6">
        <v>0</v>
      </c>
      <c r="K6" s="6">
        <v>0</v>
      </c>
      <c r="L6" s="13">
        <f>155/E6</f>
        <v>22.142857142857142</v>
      </c>
      <c r="M6" s="12">
        <f t="shared" si="1"/>
        <v>0.97902097902097907</v>
      </c>
    </row>
    <row r="7" spans="2:13" ht="15" customHeight="1" x14ac:dyDescent="0.35">
      <c r="B7" s="4">
        <v>4</v>
      </c>
      <c r="C7" s="14" t="s">
        <v>23</v>
      </c>
      <c r="D7" s="15" t="s">
        <v>25</v>
      </c>
      <c r="E7" s="11">
        <v>67</v>
      </c>
      <c r="F7" s="12">
        <f t="shared" si="0"/>
        <v>0.59007961671246378</v>
      </c>
      <c r="G7" s="6">
        <v>67</v>
      </c>
      <c r="H7" s="6">
        <v>0</v>
      </c>
      <c r="I7" s="6">
        <v>0</v>
      </c>
      <c r="J7" s="6">
        <v>0</v>
      </c>
      <c r="K7" s="6">
        <v>0</v>
      </c>
      <c r="L7" s="13">
        <f>155/E7</f>
        <v>2.3134328358208953</v>
      </c>
      <c r="M7" s="12">
        <f t="shared" si="1"/>
        <v>9.37062937062937</v>
      </c>
    </row>
    <row r="8" spans="2:13" ht="15" customHeight="1" x14ac:dyDescent="0.35">
      <c r="B8" s="4">
        <v>5</v>
      </c>
      <c r="C8" s="14" t="s">
        <v>21</v>
      </c>
      <c r="D8" s="15" t="s">
        <v>22</v>
      </c>
      <c r="E8" s="11">
        <v>16</v>
      </c>
      <c r="F8" s="12">
        <f t="shared" si="0"/>
        <v>0.14091453533431975</v>
      </c>
      <c r="G8" s="6">
        <v>13</v>
      </c>
      <c r="H8" s="6">
        <v>3</v>
      </c>
      <c r="I8" s="6">
        <v>0</v>
      </c>
      <c r="J8" s="6">
        <v>0</v>
      </c>
      <c r="K8" s="6">
        <v>0</v>
      </c>
      <c r="L8" s="13">
        <f>2/E8</f>
        <v>0.125</v>
      </c>
      <c r="M8" s="12">
        <f t="shared" si="1"/>
        <v>2.2377622377622379</v>
      </c>
    </row>
    <row r="9" spans="2:13" ht="15" customHeight="1" x14ac:dyDescent="0.35">
      <c r="B9" s="4">
        <v>6</v>
      </c>
      <c r="C9" s="14" t="s">
        <v>21</v>
      </c>
      <c r="D9" s="15" t="s">
        <v>26</v>
      </c>
      <c r="E9" s="11">
        <v>1</v>
      </c>
      <c r="F9" s="12">
        <f t="shared" si="0"/>
        <v>8.8071584583949841E-3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13">
        <f>2/E9</f>
        <v>2</v>
      </c>
      <c r="M9" s="12">
        <f t="shared" si="1"/>
        <v>0.13986013986013987</v>
      </c>
    </row>
    <row r="10" spans="2:13" ht="15" customHeight="1" x14ac:dyDescent="0.35">
      <c r="B10" s="4">
        <v>7</v>
      </c>
      <c r="C10" s="14" t="s">
        <v>18</v>
      </c>
      <c r="D10" s="15" t="s">
        <v>16</v>
      </c>
      <c r="E10" s="11">
        <v>192</v>
      </c>
      <c r="F10" s="12">
        <f t="shared" si="0"/>
        <v>1.6909744240118367</v>
      </c>
      <c r="G10" s="6">
        <v>49</v>
      </c>
      <c r="H10" s="6">
        <v>137</v>
      </c>
      <c r="I10" s="6">
        <v>0</v>
      </c>
      <c r="J10" s="6">
        <v>6</v>
      </c>
      <c r="K10" s="6">
        <v>0</v>
      </c>
      <c r="L10" s="13">
        <f>84/E10</f>
        <v>0.4375</v>
      </c>
      <c r="M10" s="12">
        <f t="shared" si="1"/>
        <v>26.853146853146853</v>
      </c>
    </row>
    <row r="11" spans="2:13" ht="15" customHeight="1" x14ac:dyDescent="0.35">
      <c r="B11" s="4">
        <v>8</v>
      </c>
      <c r="C11" s="14" t="s">
        <v>19</v>
      </c>
      <c r="D11" s="15" t="s">
        <v>17</v>
      </c>
      <c r="E11" s="11">
        <v>66</v>
      </c>
      <c r="F11" s="12">
        <f t="shared" si="0"/>
        <v>0.58127245825406892</v>
      </c>
      <c r="G11" s="6">
        <v>29</v>
      </c>
      <c r="H11" s="6">
        <v>31</v>
      </c>
      <c r="I11" s="6">
        <v>2</v>
      </c>
      <c r="J11" s="6">
        <v>4</v>
      </c>
      <c r="K11" s="6">
        <v>0</v>
      </c>
      <c r="L11" s="13">
        <f>3/E11</f>
        <v>4.5454545454545456E-2</v>
      </c>
      <c r="M11" s="12">
        <f t="shared" si="1"/>
        <v>9.2307692307692299</v>
      </c>
    </row>
    <row r="12" spans="2:13" ht="15" customHeight="1" x14ac:dyDescent="0.35">
      <c r="B12" s="4"/>
      <c r="C12" s="5"/>
      <c r="D12" s="5" t="s">
        <v>12</v>
      </c>
      <c r="E12" s="11">
        <f>SUM(E4:E11)</f>
        <v>715</v>
      </c>
      <c r="F12" s="12">
        <f t="shared" si="0"/>
        <v>6.2971182977524132</v>
      </c>
      <c r="G12" s="11">
        <f>SUM(G4:G11)</f>
        <v>367</v>
      </c>
      <c r="H12" s="11">
        <f>SUM(H4:H11)</f>
        <v>298</v>
      </c>
      <c r="I12" s="11">
        <f>SUM(I4:I11)</f>
        <v>3</v>
      </c>
      <c r="J12" s="11">
        <f>SUM(J4:J11)</f>
        <v>47</v>
      </c>
      <c r="K12" s="11">
        <f>SUM(K4:K11)</f>
        <v>0</v>
      </c>
      <c r="L12" s="13">
        <f>2/E12</f>
        <v>2.7972027972027972E-3</v>
      </c>
      <c r="M12" s="12">
        <f t="shared" si="1"/>
        <v>100</v>
      </c>
    </row>
    <row r="13" spans="2:13" ht="15" customHeight="1" x14ac:dyDescent="0.35">
      <c r="C13" s="1"/>
      <c r="D13" s="5" t="s">
        <v>13</v>
      </c>
      <c r="E13" s="17">
        <v>113544</v>
      </c>
      <c r="F13" s="7"/>
      <c r="G13" s="8"/>
      <c r="H13" s="8"/>
      <c r="I13" s="8"/>
      <c r="J13" s="8"/>
      <c r="K13" s="8"/>
      <c r="L13" s="8"/>
      <c r="M13" s="8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  <row r="18" spans="5:13" x14ac:dyDescent="0.35">
      <c r="E18" s="9"/>
      <c r="F18" s="9"/>
      <c r="G18" s="9"/>
      <c r="H18" s="9"/>
      <c r="I18" s="9"/>
      <c r="J18" s="9"/>
      <c r="K18" s="9"/>
      <c r="L18" s="9"/>
      <c r="M18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2:D12 D4:D11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3 G4:M12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2" formula="1"/>
    <ignoredError sqref="L7:L9 L4:L6 L10:L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2025-12-03T07:22:41Z</dcterms:modified>
</cp:coreProperties>
</file>