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D:\Users\kkaptan\Desktop\"/>
    </mc:Choice>
  </mc:AlternateContent>
  <xr:revisionPtr revIDLastSave="0" documentId="8_{61CEE52C-7A7A-4800-81BA-4EFDD7C91565}" xr6:coauthVersionLast="36" xr6:coauthVersionMax="36" xr10:uidLastSave="{00000000-0000-0000-0000-000000000000}"/>
  <bookViews>
    <workbookView xWindow="0" yWindow="0" windowWidth="20440" windowHeight="7300" xr2:uid="{00000000-000D-0000-FFFF-FFFF00000000}"/>
  </bookViews>
  <sheets>
    <sheet name="Ekim" sheetId="37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37" l="1"/>
  <c r="L8" i="37" l="1"/>
  <c r="L7" i="37"/>
  <c r="L6" i="37"/>
  <c r="L5" i="37" l="1"/>
  <c r="L4" i="37"/>
  <c r="F7" i="37" l="1"/>
  <c r="F6" i="37" l="1"/>
  <c r="F5" i="37"/>
  <c r="F8" i="37" l="1"/>
  <c r="K9" i="37" l="1"/>
  <c r="I9" i="37"/>
  <c r="H9" i="37"/>
  <c r="G9" i="37"/>
  <c r="E9" i="37"/>
  <c r="F4" i="37"/>
  <c r="L9" i="37" l="1"/>
  <c r="M6" i="37"/>
  <c r="M7" i="37"/>
  <c r="M5" i="37"/>
  <c r="M8" i="37"/>
  <c r="F9" i="37"/>
  <c r="M9" i="37"/>
  <c r="M4" i="37"/>
</calcChain>
</file>

<file path=xl/sharedStrings.xml><?xml version="1.0" encoding="utf-8"?>
<sst xmlns="http://schemas.openxmlformats.org/spreadsheetml/2006/main" count="24" uniqueCount="23">
  <si>
    <t>Şikayet Sayısı</t>
  </si>
  <si>
    <t>Şikayet
kategorisinin
şikayet
sayısına göre
sıralaması</t>
  </si>
  <si>
    <t>Veri Türü</t>
  </si>
  <si>
    <t>Toplam şikayet sayısı</t>
  </si>
  <si>
    <t>1000 kişi
başına
düşen
şikayet
sayısı</t>
  </si>
  <si>
    <t>2 iş günü içerisinde sonuçlanan şikayet sayısı (S1)</t>
  </si>
  <si>
    <t>3-15 iş günü arasında sonuçlanan şikayet sayısı (S2)</t>
  </si>
  <si>
    <t>15 iş gününden fazla sürede sonuçlanan şikayet sayısı (S3)</t>
  </si>
  <si>
    <t>Mükerrer şikayet sayısı (S4)</t>
  </si>
  <si>
    <t>Sonuçlanmayan şikayet sayısı (S5)</t>
  </si>
  <si>
    <t>Ortalama
sonuçlanma
süresi(gün)
(S6)</t>
  </si>
  <si>
    <t>Şikayetlerin kategorilere göre oransal dağılım</t>
  </si>
  <si>
    <t>Toplam Şikayet</t>
  </si>
  <si>
    <t>Tüketici sayısı (T1)</t>
  </si>
  <si>
    <t>1. Fatura ve/veya faturaya esas unsurlar</t>
  </si>
  <si>
    <t>1.6. Fatura gönderimi (K6)</t>
  </si>
  <si>
    <t>4.9. Güvence bedeli ve iadesi (K18)</t>
  </si>
  <si>
    <t>5.2. Tüketici hizmetleri ve şirket hakkındaki şikayetler (K21)</t>
  </si>
  <si>
    <t>4.İkili Anlaşma</t>
  </si>
  <si>
    <t>5.Tüketici Hizmetleri</t>
  </si>
  <si>
    <t>1.2. Fatura tutarı (K2)</t>
  </si>
  <si>
    <t>3. Ödeme</t>
  </si>
  <si>
    <t>3.1. Fatura Ödemesi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</si>
</sst>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62"/>
      <scheme val="minor"/>
    </font>
    <font>
      <b/>
      <sz val="10"/>
      <color indexed="8"/>
      <name val="Arial"/>
      <family val="2"/>
      <charset val="162"/>
    </font>
    <font>
      <sz val="11"/>
      <name val="Calibri"/>
      <family val="2"/>
      <charset val="162"/>
    </font>
    <font>
      <sz val="10"/>
      <color indexed="8"/>
      <name val="Arial"/>
      <family val="2"/>
      <charset val="162"/>
    </font>
    <font>
      <b/>
      <sz val="11"/>
      <name val="Calibri"/>
      <family val="2"/>
      <charset val="162"/>
    </font>
    <font>
      <sz val="10"/>
      <color indexed="8"/>
      <name val="Arial"/>
      <charset val="16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NumberFormat="1" applyFill="1" applyBorder="1"/>
    <xf numFmtId="0" fontId="1" fillId="0" borderId="4" xfId="0" applyNumberFormat="1" applyFont="1" applyFill="1" applyBorder="1" applyAlignment="1">
      <alignment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3" fillId="0" borderId="1" xfId="0" applyNumberFormat="1" applyFont="1" applyFill="1" applyBorder="1" applyAlignment="1">
      <alignment vertical="center" wrapText="1"/>
    </xf>
    <xf numFmtId="3" fontId="0" fillId="0" borderId="4" xfId="0" applyNumberFormat="1" applyFont="1" applyFill="1" applyBorder="1" applyAlignment="1" applyProtection="1">
      <alignment horizontal="center" vertical="center" wrapText="1"/>
      <protection locked="0"/>
    </xf>
    <xf numFmtId="3" fontId="0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4" xfId="0" applyNumberFormat="1" applyFont="1" applyFill="1" applyBorder="1" applyAlignment="1">
      <alignment vertical="center"/>
    </xf>
    <xf numFmtId="3" fontId="0" fillId="0" borderId="4" xfId="0" applyNumberFormat="1" applyFont="1" applyFill="1" applyBorder="1" applyAlignment="1">
      <alignment horizontal="center" vertical="center" wrapText="1"/>
    </xf>
    <xf numFmtId="4" fontId="0" fillId="0" borderId="4" xfId="0" applyNumberFormat="1" applyFont="1" applyFill="1" applyBorder="1" applyAlignment="1">
      <alignment horizontal="center" vertical="center" wrapText="1"/>
    </xf>
    <xf numFmtId="4" fontId="0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5" xfId="0" applyNumberFormat="1" applyFont="1" applyFill="1" applyBorder="1" applyAlignment="1">
      <alignment vertical="center"/>
    </xf>
    <xf numFmtId="0" fontId="5" fillId="0" borderId="4" xfId="0" applyNumberFormat="1" applyFont="1" applyFill="1" applyBorder="1" applyAlignment="1">
      <alignment vertical="center" wrapText="1"/>
    </xf>
    <xf numFmtId="0" fontId="4" fillId="0" borderId="1" xfId="0" applyNumberFormat="1" applyFont="1" applyFill="1" applyBorder="1" applyAlignment="1">
      <alignment horizontal="center"/>
    </xf>
    <xf numFmtId="0" fontId="4" fillId="0" borderId="2" xfId="0" applyNumberFormat="1" applyFont="1" applyFill="1" applyBorder="1" applyAlignment="1">
      <alignment horizontal="center"/>
    </xf>
    <xf numFmtId="0" fontId="4" fillId="0" borderId="3" xfId="0" applyNumberFormat="1" applyFont="1" applyFill="1" applyBorder="1" applyAlignment="1">
      <alignment horizontal="center"/>
    </xf>
    <xf numFmtId="1" fontId="1" fillId="0" borderId="1" xfId="0" applyNumberFormat="1" applyFont="1" applyFill="1" applyBorder="1" applyAlignment="1">
      <alignment horizontal="center" vertical="center" wrapText="1"/>
    </xf>
    <xf numFmtId="1" fontId="1" fillId="0" borderId="3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15"/>
  <sheetViews>
    <sheetView tabSelected="1" topLeftCell="B1" zoomScale="70" zoomScaleNormal="70" workbookViewId="0">
      <selection activeCell="B9" sqref="B9"/>
    </sheetView>
  </sheetViews>
  <sheetFormatPr defaultRowHeight="14.5" x14ac:dyDescent="0.35"/>
  <cols>
    <col min="2" max="2" width="15.6328125" customWidth="1"/>
    <col min="3" max="3" width="35.54296875" customWidth="1"/>
    <col min="4" max="4" width="70.54296875" bestFit="1" customWidth="1"/>
    <col min="5" max="13" width="15.90625" customWidth="1"/>
  </cols>
  <sheetData>
    <row r="1" spans="2:13" x14ac:dyDescent="0.35">
      <c r="E1" s="1"/>
      <c r="F1" s="1"/>
      <c r="G1" s="1"/>
      <c r="H1" s="1"/>
      <c r="I1" s="1"/>
      <c r="J1" s="1"/>
      <c r="K1" s="1"/>
      <c r="L1" s="1"/>
      <c r="M1" s="1"/>
    </row>
    <row r="2" spans="2:13" x14ac:dyDescent="0.35">
      <c r="C2" s="1"/>
      <c r="D2" s="1"/>
      <c r="E2" s="16" t="s">
        <v>0</v>
      </c>
      <c r="F2" s="17"/>
      <c r="G2" s="17"/>
      <c r="H2" s="17"/>
      <c r="I2" s="17"/>
      <c r="J2" s="17"/>
      <c r="K2" s="17"/>
      <c r="L2" s="17"/>
      <c r="M2" s="18"/>
    </row>
    <row r="3" spans="2:13" ht="65" x14ac:dyDescent="0.35">
      <c r="B3" s="2" t="s">
        <v>1</v>
      </c>
      <c r="C3" s="19" t="s">
        <v>2</v>
      </c>
      <c r="D3" s="20"/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11</v>
      </c>
    </row>
    <row r="4" spans="2:13" ht="15" customHeight="1" x14ac:dyDescent="0.35">
      <c r="B4" s="4">
        <v>1</v>
      </c>
      <c r="C4" s="10" t="s">
        <v>14</v>
      </c>
      <c r="D4" s="15" t="s">
        <v>20</v>
      </c>
      <c r="E4" s="11">
        <v>11</v>
      </c>
      <c r="F4" s="12">
        <f>(E4/$E$10)*1000</f>
        <v>0.8025682182985554</v>
      </c>
      <c r="G4" s="6">
        <v>8</v>
      </c>
      <c r="H4" s="6">
        <v>3</v>
      </c>
      <c r="I4" s="6">
        <v>0</v>
      </c>
      <c r="J4" s="6">
        <v>0</v>
      </c>
      <c r="K4" s="6">
        <v>0</v>
      </c>
      <c r="L4" s="13">
        <f>32/E4</f>
        <v>2.9090909090909092</v>
      </c>
      <c r="M4" s="12">
        <f>IF($E$9=0,0,100*E4/E$9)</f>
        <v>6.5476190476190474</v>
      </c>
    </row>
    <row r="5" spans="2:13" ht="15" customHeight="1" x14ac:dyDescent="0.35">
      <c r="B5" s="4">
        <v>2</v>
      </c>
      <c r="C5" s="10" t="s">
        <v>14</v>
      </c>
      <c r="D5" s="15" t="s">
        <v>15</v>
      </c>
      <c r="E5" s="11">
        <v>26</v>
      </c>
      <c r="F5" s="12">
        <f>(E5/$E$10)*1000</f>
        <v>1.8969794250693126</v>
      </c>
      <c r="G5" s="6">
        <v>19</v>
      </c>
      <c r="H5" s="6">
        <v>5</v>
      </c>
      <c r="I5" s="6">
        <v>0</v>
      </c>
      <c r="J5" s="6">
        <v>2</v>
      </c>
      <c r="K5" s="6">
        <v>0</v>
      </c>
      <c r="L5" s="13">
        <f>155/E5</f>
        <v>5.9615384615384617</v>
      </c>
      <c r="M5" s="12">
        <f>IF($E$9=0,0,100*E5/E$9)</f>
        <v>15.476190476190476</v>
      </c>
    </row>
    <row r="6" spans="2:13" ht="15" customHeight="1" x14ac:dyDescent="0.35">
      <c r="B6" s="4">
        <v>3</v>
      </c>
      <c r="C6" s="14" t="s">
        <v>21</v>
      </c>
      <c r="D6" s="15" t="s">
        <v>22</v>
      </c>
      <c r="E6" s="11">
        <v>1</v>
      </c>
      <c r="F6" s="12">
        <f>(E6/$E$10)*1000</f>
        <v>7.2960747118050479E-2</v>
      </c>
      <c r="G6" s="6">
        <v>1</v>
      </c>
      <c r="H6" s="6">
        <v>0</v>
      </c>
      <c r="I6" s="6">
        <v>0</v>
      </c>
      <c r="J6" s="6">
        <v>0</v>
      </c>
      <c r="K6" s="6">
        <v>0</v>
      </c>
      <c r="L6" s="13">
        <f>2/E6</f>
        <v>2</v>
      </c>
      <c r="M6" s="12">
        <f>IF($E$9=0,0,100*E6/E$9)</f>
        <v>0.59523809523809523</v>
      </c>
    </row>
    <row r="7" spans="2:13" ht="15" customHeight="1" x14ac:dyDescent="0.35">
      <c r="B7" s="4">
        <v>4</v>
      </c>
      <c r="C7" s="14" t="s">
        <v>18</v>
      </c>
      <c r="D7" s="15" t="s">
        <v>16</v>
      </c>
      <c r="E7" s="11">
        <v>122</v>
      </c>
      <c r="F7" s="12">
        <f>(E7/$E$10)*1000</f>
        <v>8.9012111484021599</v>
      </c>
      <c r="G7" s="6">
        <v>99</v>
      </c>
      <c r="H7" s="6">
        <v>7</v>
      </c>
      <c r="I7" s="6">
        <v>0</v>
      </c>
      <c r="J7" s="6">
        <v>16</v>
      </c>
      <c r="K7" s="6">
        <v>0</v>
      </c>
      <c r="L7" s="13">
        <f>84/E7</f>
        <v>0.68852459016393441</v>
      </c>
      <c r="M7" s="12">
        <f>IF($E$9=0,0,100*E7/E$9)</f>
        <v>72.61904761904762</v>
      </c>
    </row>
    <row r="8" spans="2:13" ht="15" customHeight="1" x14ac:dyDescent="0.35">
      <c r="B8" s="4">
        <v>5</v>
      </c>
      <c r="C8" s="14" t="s">
        <v>19</v>
      </c>
      <c r="D8" s="15" t="s">
        <v>17</v>
      </c>
      <c r="E8" s="11">
        <v>8</v>
      </c>
      <c r="F8" s="12">
        <f>(E8/$E$10)*1000</f>
        <v>0.58368597694440383</v>
      </c>
      <c r="G8" s="6">
        <v>3</v>
      </c>
      <c r="H8" s="6">
        <v>4</v>
      </c>
      <c r="I8" s="6">
        <v>0</v>
      </c>
      <c r="J8" s="6">
        <v>1</v>
      </c>
      <c r="K8" s="6">
        <v>0</v>
      </c>
      <c r="L8" s="13">
        <f>3/E8</f>
        <v>0.375</v>
      </c>
      <c r="M8" s="12">
        <f>IF($E$9=0,0,100*E8/E$9)</f>
        <v>4.7619047619047619</v>
      </c>
    </row>
    <row r="9" spans="2:13" ht="15" customHeight="1" x14ac:dyDescent="0.35">
      <c r="B9" s="4"/>
      <c r="C9" s="5"/>
      <c r="D9" s="5" t="s">
        <v>12</v>
      </c>
      <c r="E9" s="11">
        <f>SUM(E4:E8)</f>
        <v>168</v>
      </c>
      <c r="F9" s="12">
        <f>(E9/$E$10)*1000</f>
        <v>12.257405515832481</v>
      </c>
      <c r="G9" s="11">
        <f>SUM(G4:G8)</f>
        <v>130</v>
      </c>
      <c r="H9" s="11">
        <f>SUM(H4:H8)</f>
        <v>19</v>
      </c>
      <c r="I9" s="11">
        <f>SUM(I4:I8)</f>
        <v>0</v>
      </c>
      <c r="J9" s="11">
        <f>SUM(J4:J8)</f>
        <v>19</v>
      </c>
      <c r="K9" s="11">
        <f>SUM(K4:K8)</f>
        <v>0</v>
      </c>
      <c r="L9" s="13">
        <f>2/E9</f>
        <v>1.1904761904761904E-2</v>
      </c>
      <c r="M9" s="12">
        <f>IF($E$9=0,0,100*E9/E$9)</f>
        <v>100</v>
      </c>
    </row>
    <row r="10" spans="2:13" ht="15" customHeight="1" x14ac:dyDescent="0.35">
      <c r="C10" s="1"/>
      <c r="D10" s="5" t="s">
        <v>13</v>
      </c>
      <c r="E10" s="6">
        <v>13706</v>
      </c>
      <c r="F10" s="7"/>
      <c r="G10" s="8"/>
      <c r="H10" s="8"/>
      <c r="I10" s="8"/>
      <c r="J10" s="8"/>
      <c r="K10" s="8"/>
      <c r="L10" s="8"/>
      <c r="M10" s="8"/>
    </row>
    <row r="11" spans="2:13" x14ac:dyDescent="0.35">
      <c r="E11" s="9"/>
      <c r="F11" s="9"/>
      <c r="G11" s="9"/>
      <c r="H11" s="9"/>
      <c r="I11" s="9"/>
      <c r="J11" s="9"/>
      <c r="K11" s="9"/>
      <c r="L11" s="9"/>
      <c r="M11" s="9"/>
    </row>
    <row r="12" spans="2:13" x14ac:dyDescent="0.35">
      <c r="E12" s="9"/>
      <c r="F12" s="9"/>
      <c r="G12" s="9"/>
      <c r="H12" s="9"/>
      <c r="I12" s="9"/>
      <c r="J12" s="9"/>
      <c r="K12" s="9"/>
      <c r="L12" s="9"/>
      <c r="M12" s="9"/>
    </row>
    <row r="13" spans="2:13" x14ac:dyDescent="0.35">
      <c r="E13" s="9"/>
      <c r="F13" s="9"/>
      <c r="G13" s="9"/>
      <c r="H13" s="9"/>
      <c r="I13" s="9"/>
      <c r="J13" s="9"/>
      <c r="K13" s="9"/>
      <c r="L13" s="9"/>
      <c r="M13" s="9"/>
    </row>
    <row r="14" spans="2:13" x14ac:dyDescent="0.35">
      <c r="E14" s="9"/>
      <c r="F14" s="9"/>
      <c r="G14" s="9"/>
      <c r="H14" s="9"/>
      <c r="I14" s="9"/>
      <c r="J14" s="9"/>
      <c r="K14" s="9"/>
      <c r="L14" s="9"/>
      <c r="M14" s="9"/>
    </row>
    <row r="15" spans="2:13" x14ac:dyDescent="0.35">
      <c r="E15" s="9"/>
      <c r="F15" s="9"/>
      <c r="G15" s="9"/>
      <c r="H15" s="9"/>
      <c r="I15" s="9"/>
      <c r="J15" s="9"/>
      <c r="K15" s="9"/>
      <c r="L15" s="9"/>
      <c r="M15" s="9"/>
    </row>
  </sheetData>
  <mergeCells count="2">
    <mergeCell ref="E2:M2"/>
    <mergeCell ref="C3:D3"/>
  </mergeCells>
  <dataValidations count="2">
    <dataValidation type="textLength" allowBlank="1" showErrorMessage="1" errorTitle="Metin uzunluğu istenen aralıkta değil!" error="İstenen Aralık: Minimum Uzunluk=0 karakter Maksimum Uzunluk=2147483647 karakter" sqref="C9:D9 D4:D8" xr:uid="{00000000-0002-0000-0000-000000000000}">
      <formula1>0</formula1>
      <formula2>2147483647</formula2>
    </dataValidation>
    <dataValidation type="decimal" allowBlank="1" showErrorMessage="1" errorTitle="İstenen Aralıkta Değil!" error="İstenen Aralık: Minimum=0.0 Maksimum=9223372036854775807" sqref="G4:M9 E4:F10" xr:uid="{00000000-0002-0000-0000-000001000000}">
      <formula1>0</formula1>
      <formula2>9223372036854770000</formula2>
    </dataValidation>
  </dataValidations>
  <pageMargins left="0.7" right="0.7" top="0.75" bottom="0.75" header="0.3" footer="0.3"/>
  <pageSetup paperSize="9" orientation="portrait" horizontalDpi="300" verticalDpi="597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Ekim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dc:creator>Burak ÖZŞEKER</dc:creator>
  <cp:lastModifiedBy>Kevser KAPTAN</cp:lastModifiedBy>
  <cp:lastPrinted>2019-02-06T06:56:30Z</cp:lastPrinted>
  <dcterms:created xsi:type="dcterms:W3CDTF">2019-01-11T12:51:26Z</dcterms:created>
  <dcterms:modified xsi:type="dcterms:W3CDTF">2024-12-02T12:36:41Z</dcterms:modified>
</cp:coreProperties>
</file>