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13_ncr:1_{9E5924A0-8919-4D3F-9910-40A15639C950}" xr6:coauthVersionLast="36" xr6:coauthVersionMax="36" xr10:uidLastSave="{00000000-0000-0000-0000-000000000000}"/>
  <bookViews>
    <workbookView xWindow="0" yWindow="0" windowWidth="20440" windowHeight="7300" xr2:uid="{00000000-000D-0000-FFFF-FFFF00000000}"/>
  </bookViews>
  <sheets>
    <sheet name="Eylül" sheetId="3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37" l="1"/>
  <c r="F7" i="37"/>
  <c r="J9" i="37" l="1"/>
  <c r="L8" i="37" l="1"/>
  <c r="L6" i="37"/>
  <c r="F6" i="37"/>
  <c r="L5" i="37" l="1"/>
  <c r="L4" i="37"/>
  <c r="F8" i="37" l="1"/>
  <c r="F5" i="37" l="1"/>
  <c r="K9" i="37" l="1"/>
  <c r="I9" i="37"/>
  <c r="H9" i="37"/>
  <c r="G9" i="37"/>
  <c r="E9" i="37"/>
  <c r="M7" i="37" s="1"/>
  <c r="F4" i="37"/>
  <c r="M6" i="37" l="1"/>
  <c r="L9" i="37"/>
  <c r="M8" i="37"/>
  <c r="M5" i="37"/>
  <c r="F9" i="37"/>
  <c r="M9" i="37"/>
  <c r="M4" i="37"/>
</calcChain>
</file>

<file path=xl/sharedStrings.xml><?xml version="1.0" encoding="utf-8"?>
<sst xmlns="http://schemas.openxmlformats.org/spreadsheetml/2006/main" count="24" uniqueCount="23">
  <si>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</si>
  <si>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</si>
  <si>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</si>
  <si>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</si>
  <si>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</si>
  <si>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</si>
  <si>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</si>
  <si>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</si>
  <si>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</si>
  <si>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</si>
  <si>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</si>
  <si>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</si>
  <si>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</si>
  <si>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</si>
  <si>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1. Fatura ve/veya faturaya esas unsurlar</t>
  </si>
  <si>
    <t>1.6. Fatura gönderimi (K6)</t>
  </si>
  <si>
    <t>4.9. Güvence bedeli ve iadesi (K18)</t>
  </si>
  <si>
    <t>4.İkili Anlaşma</t>
  </si>
  <si>
    <t>1.2. Fatura tutarı (K2)</t>
  </si>
  <si>
    <t>2.Fiyat</t>
  </si>
  <si>
    <t>2.2. Tahsilatına aracı olunan ilgili ve diğer mevzuat gereği alınan bedeller (K8)</t>
  </si>
  <si>
    <t>3.ödeme</t>
  </si>
  <si>
    <t>3.1. Fatura Ödemesi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</si>
</sst>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5"/>
  <sheetViews>
    <sheetView tabSelected="1" topLeftCell="D1" zoomScale="70" zoomScaleNormal="70" workbookViewId="0">
      <selection activeCell="C3" sqref="C3:D3"/>
    </sheetView>
  </sheetViews>
  <sheetFormatPr defaultRowHeight="14.5" x14ac:dyDescent="0.35"/>
  <cols>
    <col min="2" max="2" width="15.6328125" customWidth="1"/>
    <col min="3" max="3" width="35.54296875" customWidth="1"/>
    <col min="4" max="4" width="70.54296875" bestFit="1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6" t="s">
        <v>0</v>
      </c>
      <c r="F2" s="17"/>
      <c r="G2" s="17"/>
      <c r="H2" s="17"/>
      <c r="I2" s="17"/>
      <c r="J2" s="17"/>
      <c r="K2" s="17"/>
      <c r="L2" s="17"/>
      <c r="M2" s="18"/>
    </row>
    <row r="3" spans="2:13" ht="65" x14ac:dyDescent="0.35">
      <c r="B3" s="2" t="s">
        <v>1</v>
      </c>
      <c r="C3" s="19" t="s">
        <v>2</v>
      </c>
      <c r="D3" s="20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0" t="s">
        <v>14</v>
      </c>
      <c r="D4" s="15" t="s">
        <v>18</v>
      </c>
      <c r="E4" s="11">
        <v>16</v>
      </c>
      <c r="F4" s="12">
        <f>(E4/$E$10)*1000</f>
        <v>1.1457214464733261</v>
      </c>
      <c r="G4" s="6">
        <v>11</v>
      </c>
      <c r="H4" s="6">
        <v>5</v>
      </c>
      <c r="I4" s="6">
        <v>0</v>
      </c>
      <c r="J4" s="6">
        <v>0</v>
      </c>
      <c r="K4" s="6">
        <v>0</v>
      </c>
      <c r="L4" s="13">
        <f>32/E4</f>
        <v>2</v>
      </c>
      <c r="M4" s="12">
        <f>IF($E$9=0,0,100*E4/E$9)</f>
        <v>12.030075187969924</v>
      </c>
    </row>
    <row r="5" spans="2:13" ht="15" customHeight="1" x14ac:dyDescent="0.35">
      <c r="B5" s="4">
        <v>2</v>
      </c>
      <c r="C5" s="10" t="s">
        <v>14</v>
      </c>
      <c r="D5" s="15" t="s">
        <v>15</v>
      </c>
      <c r="E5" s="11">
        <v>20</v>
      </c>
      <c r="F5" s="12">
        <f>(E5/$E$10)*1000</f>
        <v>1.4321518080916578</v>
      </c>
      <c r="G5" s="6">
        <v>14</v>
      </c>
      <c r="H5" s="6">
        <v>4</v>
      </c>
      <c r="I5" s="6">
        <v>0</v>
      </c>
      <c r="J5" s="6">
        <v>2</v>
      </c>
      <c r="K5" s="6">
        <v>0</v>
      </c>
      <c r="L5" s="13">
        <f>155/E5</f>
        <v>7.75</v>
      </c>
      <c r="M5" s="12">
        <f>IF($E$9=0,0,100*E5/E$9)</f>
        <v>15.037593984962406</v>
      </c>
    </row>
    <row r="6" spans="2:13" ht="15" customHeight="1" x14ac:dyDescent="0.35">
      <c r="B6" s="4">
        <v>3</v>
      </c>
      <c r="C6" s="14" t="s">
        <v>19</v>
      </c>
      <c r="D6" s="15" t="s">
        <v>20</v>
      </c>
      <c r="E6" s="11">
        <v>1</v>
      </c>
      <c r="F6" s="12">
        <f>(E6/$E$10)*1000</f>
        <v>7.160759040458288E-2</v>
      </c>
      <c r="G6" s="6">
        <v>1</v>
      </c>
      <c r="H6" s="6">
        <v>0</v>
      </c>
      <c r="I6" s="6">
        <v>0</v>
      </c>
      <c r="J6" s="6">
        <v>0</v>
      </c>
      <c r="K6" s="6">
        <v>0</v>
      </c>
      <c r="L6" s="13">
        <f>32/E6</f>
        <v>32</v>
      </c>
      <c r="M6" s="12">
        <f>IF($E$9=0,0,100*E6/E$9)</f>
        <v>0.75187969924812026</v>
      </c>
    </row>
    <row r="7" spans="2:13" ht="15" customHeight="1" x14ac:dyDescent="0.35">
      <c r="B7" s="4">
        <v>4</v>
      </c>
      <c r="C7" s="14" t="s">
        <v>21</v>
      </c>
      <c r="D7" s="15" t="s">
        <v>22</v>
      </c>
      <c r="E7" s="11">
        <v>1</v>
      </c>
      <c r="F7" s="12">
        <f>(E7/$E$10)*1000</f>
        <v>7.160759040458288E-2</v>
      </c>
      <c r="G7" s="6">
        <v>1</v>
      </c>
      <c r="H7" s="6">
        <v>0</v>
      </c>
      <c r="I7" s="6">
        <v>0</v>
      </c>
      <c r="J7" s="6">
        <v>0</v>
      </c>
      <c r="K7" s="6">
        <v>0</v>
      </c>
      <c r="L7" s="13">
        <f>32/E7</f>
        <v>32</v>
      </c>
      <c r="M7" s="12">
        <f>IF($E$9=0,0,100*E7/E$9)</f>
        <v>0.75187969924812026</v>
      </c>
    </row>
    <row r="8" spans="2:13" ht="15" customHeight="1" x14ac:dyDescent="0.35">
      <c r="B8" s="4">
        <v>5</v>
      </c>
      <c r="C8" s="14" t="s">
        <v>17</v>
      </c>
      <c r="D8" s="15" t="s">
        <v>16</v>
      </c>
      <c r="E8" s="11">
        <v>95</v>
      </c>
      <c r="F8" s="12">
        <f>(E8/$E$10)*1000</f>
        <v>6.8027210884353737</v>
      </c>
      <c r="G8" s="6">
        <v>75</v>
      </c>
      <c r="H8" s="6">
        <v>10</v>
      </c>
      <c r="I8" s="6">
        <v>0</v>
      </c>
      <c r="J8" s="6">
        <v>10</v>
      </c>
      <c r="K8" s="6">
        <v>0</v>
      </c>
      <c r="L8" s="13">
        <f>84/E8</f>
        <v>0.88421052631578945</v>
      </c>
      <c r="M8" s="12">
        <f>IF($E$9=0,0,100*E8/E$9)</f>
        <v>71.428571428571431</v>
      </c>
    </row>
    <row r="9" spans="2:13" ht="15" customHeight="1" x14ac:dyDescent="0.35">
      <c r="B9" s="4"/>
      <c r="C9" s="5"/>
      <c r="D9" s="5" t="s">
        <v>12</v>
      </c>
      <c r="E9" s="11">
        <f>SUM(E4:E8)</f>
        <v>133</v>
      </c>
      <c r="F9" s="12">
        <f>(E9/$E$10)*1000</f>
        <v>9.5238095238095255</v>
      </c>
      <c r="G9" s="11">
        <f>SUM(G4:G8)</f>
        <v>102</v>
      </c>
      <c r="H9" s="11">
        <f>SUM(H4:H8)</f>
        <v>19</v>
      </c>
      <c r="I9" s="11">
        <f>SUM(I4:I8)</f>
        <v>0</v>
      </c>
      <c r="J9" s="11">
        <f>SUM(J4:J8)</f>
        <v>12</v>
      </c>
      <c r="K9" s="11">
        <f>SUM(K4:K8)</f>
        <v>0</v>
      </c>
      <c r="L9" s="13">
        <f>2/E9</f>
        <v>1.5037593984962405E-2</v>
      </c>
      <c r="M9" s="12">
        <f>IF($E$9=0,0,100*E9/E$9)</f>
        <v>100</v>
      </c>
    </row>
    <row r="10" spans="2:13" ht="15" customHeight="1" x14ac:dyDescent="0.35">
      <c r="C10" s="1"/>
      <c r="D10" s="5" t="s">
        <v>13</v>
      </c>
      <c r="E10" s="6">
        <v>13965</v>
      </c>
      <c r="F10" s="7"/>
      <c r="G10" s="8"/>
      <c r="H10" s="8"/>
      <c r="I10" s="8"/>
      <c r="J10" s="8"/>
      <c r="K10" s="8"/>
      <c r="L10" s="8"/>
      <c r="M10" s="8"/>
    </row>
    <row r="11" spans="2:13" x14ac:dyDescent="0.35">
      <c r="E11" s="9"/>
      <c r="F11" s="9"/>
      <c r="G11" s="9"/>
      <c r="H11" s="9"/>
      <c r="I11" s="9"/>
      <c r="J11" s="9"/>
      <c r="K11" s="9"/>
      <c r="L11" s="9"/>
      <c r="M11" s="9"/>
    </row>
    <row r="12" spans="2:13" x14ac:dyDescent="0.35">
      <c r="E12" s="9"/>
      <c r="F12" s="9"/>
      <c r="G12" s="9"/>
      <c r="H12" s="9"/>
      <c r="I12" s="9"/>
      <c r="J12" s="9"/>
      <c r="K12" s="9"/>
      <c r="L12" s="9"/>
      <c r="M12" s="9"/>
    </row>
    <row r="13" spans="2:13" x14ac:dyDescent="0.35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5">
      <c r="E15" s="9"/>
      <c r="F15" s="9"/>
      <c r="G15" s="9"/>
      <c r="H15" s="9"/>
      <c r="I15" s="9"/>
      <c r="J15" s="9"/>
      <c r="K15" s="9"/>
      <c r="L15" s="9"/>
      <c r="M15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 D4:D8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Eylül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2024-11-01T11:38:08Z</dcterms:modified>
</cp:coreProperties>
</file>