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Haziran" sheetId="3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37" l="1"/>
  <c r="L8" i="37"/>
  <c r="L7" i="37"/>
  <c r="L5" i="37"/>
  <c r="L4" i="37"/>
  <c r="F8" i="37" l="1"/>
  <c r="F7" i="37" l="1"/>
  <c r="L6" i="37"/>
  <c r="F6" i="37"/>
  <c r="F5" i="37"/>
  <c r="L9" i="37" l="1"/>
  <c r="F9" i="37" l="1"/>
  <c r="F10" i="37"/>
  <c r="K11" i="37" l="1"/>
  <c r="J11" i="37"/>
  <c r="I11" i="37"/>
  <c r="H11" i="37"/>
  <c r="G11" i="37"/>
  <c r="E11" i="37"/>
  <c r="F4" i="37"/>
  <c r="M7" i="37" l="1"/>
  <c r="M8" i="37"/>
  <c r="M5" i="37"/>
  <c r="M6" i="37"/>
  <c r="L11" i="37"/>
  <c r="M10" i="37"/>
  <c r="M9" i="37"/>
  <c r="F11" i="37"/>
  <c r="M11" i="37"/>
  <c r="M4" i="37"/>
</calcChain>
</file>

<file path=xl/sharedStrings.xml><?xml version="1.0" encoding="utf-8"?>
<sst xmlns="http://schemas.openxmlformats.org/spreadsheetml/2006/main" count="28" uniqueCount="27">
  <si>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</si>
  <si>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</si>
  <si>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</si>
  <si>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</si>
  <si>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</si>
  <si>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</si>
  <si>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</si>
  <si>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</si>
  <si>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</si>
  <si>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</si>
  <si>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</si>
  <si>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</si>
  <si>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</si>
  <si>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</si>
  <si>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</si>
  <si>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</si>
  <si>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</si>
  <si>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4.9. Güvence bedeli ve iadesi (K18)</t>
  </si>
  <si>
    <t>5. Tüketici hizmetleri</t>
  </si>
  <si>
    <t>5.2. Tüketici hizmetleri ve şirket hakkındaki şikayetler (K21)</t>
  </si>
  <si>
    <t>4.İkili Anlaşma</t>
  </si>
  <si>
    <t>5.Tüketici Hizmetleri</t>
  </si>
  <si>
    <t>1.2. Fatura tutarı (K2)</t>
  </si>
  <si>
    <t>2.1. Aktif enerji bedeli (K7)</t>
  </si>
  <si>
    <t>2.Fiyat</t>
  </si>
  <si>
    <t>3. Ödeme</t>
  </si>
  <si>
    <t>3.2. Zamanında ödenmeyen borçlar (K9)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</si>
</sst>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tabSelected="1" zoomScale="70" zoomScaleNormal="70" workbookViewId="0">
      <selection activeCell="C25" sqref="C25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5" t="s">
        <v>22</v>
      </c>
      <c r="E4" s="11">
        <v>9</v>
      </c>
      <c r="F4" s="12">
        <f>(E4/$E$12)*1000</f>
        <v>0.67970697077260034</v>
      </c>
      <c r="G4" s="6">
        <v>6</v>
      </c>
      <c r="H4" s="6">
        <v>3</v>
      </c>
      <c r="I4" s="6">
        <v>0</v>
      </c>
      <c r="J4" s="6">
        <v>0</v>
      </c>
      <c r="K4" s="6">
        <v>0</v>
      </c>
      <c r="L4" s="13">
        <f>22/E4</f>
        <v>2.4444444444444446</v>
      </c>
      <c r="M4" s="12">
        <f>IF($E$11=0,0,100*E4/E$11)</f>
        <v>2.2277227722772279</v>
      </c>
    </row>
    <row r="5" spans="2:13" ht="15" customHeight="1" x14ac:dyDescent="0.3">
      <c r="B5" s="4">
        <v>2</v>
      </c>
      <c r="C5" s="10" t="s">
        <v>15</v>
      </c>
      <c r="D5" s="15" t="s">
        <v>16</v>
      </c>
      <c r="E5" s="11">
        <v>19</v>
      </c>
      <c r="F5" s="12">
        <f>(E5/$E$12)*1000</f>
        <v>1.4349369382977115</v>
      </c>
      <c r="G5" s="6">
        <v>16</v>
      </c>
      <c r="H5" s="6">
        <v>2</v>
      </c>
      <c r="I5" s="6">
        <v>0</v>
      </c>
      <c r="J5" s="6">
        <v>1</v>
      </c>
      <c r="K5" s="6">
        <v>0</v>
      </c>
      <c r="L5" s="13">
        <f>52/E5</f>
        <v>2.736842105263158</v>
      </c>
      <c r="M5" s="12">
        <f>IF($E$11=0,0,100*E5/E$11)</f>
        <v>4.7029702970297027</v>
      </c>
    </row>
    <row r="6" spans="2:13" ht="15" customHeight="1" x14ac:dyDescent="0.3">
      <c r="B6" s="4">
        <v>3</v>
      </c>
      <c r="C6" s="14" t="s">
        <v>24</v>
      </c>
      <c r="D6" s="15" t="s">
        <v>23</v>
      </c>
      <c r="E6" s="11">
        <v>1</v>
      </c>
      <c r="F6" s="12">
        <f>(E6/$E$12)*1000</f>
        <v>7.5522996752511132E-2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13">
        <f>1/E6</f>
        <v>1</v>
      </c>
      <c r="M6" s="12">
        <f>IF($E$11=0,0,100*E6/E$11)</f>
        <v>0.24752475247524752</v>
      </c>
    </row>
    <row r="7" spans="2:13" ht="15" customHeight="1" x14ac:dyDescent="0.3">
      <c r="B7" s="4">
        <v>4</v>
      </c>
      <c r="C7" s="14" t="s">
        <v>25</v>
      </c>
      <c r="D7" s="21" t="s">
        <v>26</v>
      </c>
      <c r="E7" s="11">
        <v>1</v>
      </c>
      <c r="F7" s="12">
        <f>(E7/$E$12)*1000</f>
        <v>7.5522996752511132E-2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13">
        <f>11/E7</f>
        <v>11</v>
      </c>
      <c r="M7" s="12">
        <f>IF($E$11=0,0,100*E7/E$11)</f>
        <v>0.24752475247524752</v>
      </c>
    </row>
    <row r="8" spans="2:13" ht="15" customHeight="1" x14ac:dyDescent="0.3">
      <c r="B8" s="4">
        <v>5</v>
      </c>
      <c r="C8" s="14" t="s">
        <v>20</v>
      </c>
      <c r="D8" s="15" t="s">
        <v>17</v>
      </c>
      <c r="E8" s="11">
        <v>125</v>
      </c>
      <c r="F8" s="12">
        <f>(E8/$E$12)*1000</f>
        <v>9.4403745940638935</v>
      </c>
      <c r="G8" s="6">
        <v>100</v>
      </c>
      <c r="H8" s="6">
        <v>9</v>
      </c>
      <c r="I8" s="6">
        <v>0</v>
      </c>
      <c r="J8" s="6">
        <v>16</v>
      </c>
      <c r="K8" s="6">
        <v>0</v>
      </c>
      <c r="L8" s="13">
        <f>211/E8</f>
        <v>1.6879999999999999</v>
      </c>
      <c r="M8" s="12">
        <f>IF($E$11=0,0,100*E8/E$11)</f>
        <v>30.940594059405942</v>
      </c>
    </row>
    <row r="9" spans="2:13" ht="15" customHeight="1" x14ac:dyDescent="0.3">
      <c r="B9" s="4">
        <v>6</v>
      </c>
      <c r="C9" s="14" t="s">
        <v>21</v>
      </c>
      <c r="D9" s="15" t="s">
        <v>19</v>
      </c>
      <c r="E9" s="11">
        <v>4</v>
      </c>
      <c r="F9" s="12">
        <f>(E9/$E$12)*1000</f>
        <v>0.30209198701004453</v>
      </c>
      <c r="G9" s="6">
        <v>4</v>
      </c>
      <c r="H9" s="6">
        <v>0</v>
      </c>
      <c r="I9" s="6">
        <v>0</v>
      </c>
      <c r="J9" s="6">
        <v>0</v>
      </c>
      <c r="K9" s="6">
        <v>0</v>
      </c>
      <c r="L9" s="13">
        <f>5/E9</f>
        <v>1.25</v>
      </c>
      <c r="M9" s="12">
        <f>IF($E$11=0,0,100*E9/E$11)</f>
        <v>0.99009900990099009</v>
      </c>
    </row>
    <row r="10" spans="2:13" ht="15" customHeight="1" x14ac:dyDescent="0.3">
      <c r="B10" s="4">
        <v>7</v>
      </c>
      <c r="C10" s="14" t="s">
        <v>18</v>
      </c>
      <c r="D10" s="15" t="s">
        <v>14</v>
      </c>
      <c r="E10" s="11">
        <v>245</v>
      </c>
      <c r="F10" s="12">
        <f>(E10/$E$12)*1000</f>
        <v>18.503134204365232</v>
      </c>
      <c r="G10" s="6">
        <v>159</v>
      </c>
      <c r="H10" s="6">
        <v>66</v>
      </c>
      <c r="I10" s="6">
        <v>0</v>
      </c>
      <c r="J10" s="6">
        <v>20</v>
      </c>
      <c r="K10" s="6">
        <v>0</v>
      </c>
      <c r="L10" s="13">
        <f>616/E10</f>
        <v>2.5142857142857142</v>
      </c>
      <c r="M10" s="12">
        <f>IF($E$11=0,0,100*E10/E$11)</f>
        <v>60.643564356435647</v>
      </c>
    </row>
    <row r="11" spans="2:13" ht="15" customHeight="1" x14ac:dyDescent="0.3">
      <c r="B11" s="4"/>
      <c r="C11" s="5"/>
      <c r="D11" s="5" t="s">
        <v>12</v>
      </c>
      <c r="E11" s="11">
        <f>SUM(E4:E10)</f>
        <v>404</v>
      </c>
      <c r="F11" s="12">
        <f>(E11/$E$12)*1000</f>
        <v>30.511290688014501</v>
      </c>
      <c r="G11" s="11">
        <f>SUM(G4:G10)</f>
        <v>286</v>
      </c>
      <c r="H11" s="11">
        <f>SUM(H4:H10)</f>
        <v>81</v>
      </c>
      <c r="I11" s="11">
        <f>SUM(I4:I10)</f>
        <v>0</v>
      </c>
      <c r="J11" s="11">
        <f>SUM(J4:J10)</f>
        <v>37</v>
      </c>
      <c r="K11" s="11">
        <f>SUM(K4:K10)</f>
        <v>0</v>
      </c>
      <c r="L11" s="13">
        <f>3014/E11</f>
        <v>7.4603960396039604</v>
      </c>
      <c r="M11" s="12">
        <f>IF($E$11=0,0,100*E11/E$11)</f>
        <v>100</v>
      </c>
    </row>
    <row r="12" spans="2:13" ht="15" customHeight="1" x14ac:dyDescent="0.3">
      <c r="C12" s="1"/>
      <c r="D12" s="5" t="s">
        <v>13</v>
      </c>
      <c r="E12" s="6">
        <v>13241</v>
      </c>
      <c r="F12" s="7"/>
      <c r="G12" s="8"/>
      <c r="H12" s="8"/>
      <c r="I12" s="8"/>
      <c r="J12" s="8"/>
      <c r="K12" s="8"/>
      <c r="L12" s="8"/>
      <c r="M12" s="8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4:D10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11 E4:F12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2024-08-06T15:20:58Z</dcterms:modified>
</cp:coreProperties>
</file>