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0" windowHeight="7290"/>
  </bookViews>
  <sheets>
    <sheet name="Şubat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6" l="1"/>
  <c r="L8" i="6"/>
  <c r="L7" i="6"/>
  <c r="L6" i="6"/>
  <c r="L5" i="6"/>
  <c r="L4" i="6"/>
  <c r="K10" i="6"/>
  <c r="J10" i="6"/>
  <c r="I10" i="6"/>
  <c r="H10" i="6"/>
  <c r="G10" i="6"/>
  <c r="E10" i="6"/>
  <c r="M10" i="6" s="1"/>
  <c r="F9" i="6"/>
  <c r="F8" i="6"/>
  <c r="F7" i="6"/>
  <c r="F6" i="6"/>
  <c r="F5" i="6"/>
  <c r="F4" i="6"/>
  <c r="M6" i="6" l="1"/>
  <c r="M5" i="6"/>
  <c r="F10" i="6"/>
  <c r="M4" i="6"/>
  <c r="M8" i="6"/>
  <c r="M7" i="6"/>
  <c r="M9" i="6"/>
  <c r="L10" i="6"/>
</calcChain>
</file>

<file path=xl/sharedStrings.xml><?xml version="1.0" encoding="utf-8"?>
<sst xmlns="http://schemas.openxmlformats.org/spreadsheetml/2006/main" count="26" uniqueCount="24">
  <si>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</si>
  <si>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</si>
  <si>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</si>
  <si>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</si>
  <si>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</si>
  <si>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</si>
  <si>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</si>
  <si>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</si>
  <si>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</si>
  <si>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</si>
  <si>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</si>
  <si>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</si>
  <si>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</si>
  <si>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</si>
  <si>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</si>
  <si>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</si>
  <si>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</si>
  <si>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</si>
  <si>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</si>
  <si>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</si>
  <si>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3.2. Zamanında ödenmeyen borçlar (K9)</t>
  </si>
  <si>
    <t>3. Ödeme</t>
  </si>
  <si>
    <t>5. Tüketici Hizmetleri</t>
  </si>
  <si>
    <t>5.2. Tüketici hizmetleri ve şirket hakkındaki şikayetler (K21)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</si>
</sst>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="70" zoomScaleNormal="70" workbookViewId="0">
      <selection activeCell="D18" sqref="D18"/>
    </sheetView>
  </sheetViews>
  <sheetFormatPr defaultRowHeight="15" x14ac:dyDescent="0.25"/>
  <cols>
    <col min="2" max="2" width="15.7109375" customWidth="1"/>
    <col min="3" max="3" width="35.5703125" customWidth="1"/>
    <col min="4" max="4" width="70.5703125" bestFit="1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3.75" x14ac:dyDescent="0.25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0" t="s">
        <v>15</v>
      </c>
      <c r="D4" s="10" t="s">
        <v>17</v>
      </c>
      <c r="E4" s="11">
        <v>228</v>
      </c>
      <c r="F4" s="12">
        <f t="shared" ref="F4:F10" si="0">(E4/$E$11)*1000</f>
        <v>2.466865025696511</v>
      </c>
      <c r="G4" s="6">
        <v>121</v>
      </c>
      <c r="H4" s="6">
        <v>78</v>
      </c>
      <c r="I4" s="6">
        <v>1</v>
      </c>
      <c r="J4" s="6">
        <v>28</v>
      </c>
      <c r="K4" s="6">
        <v>0</v>
      </c>
      <c r="L4" s="13">
        <f>572/E4</f>
        <v>2.5087719298245612</v>
      </c>
      <c r="M4" s="12">
        <f t="shared" ref="M4:M10" si="1">IF($E$10=0,0,100*E4/E$10)</f>
        <v>5.647758236314095</v>
      </c>
    </row>
    <row r="5" spans="2:13" ht="15" customHeight="1" x14ac:dyDescent="0.25">
      <c r="B5" s="4">
        <v>2</v>
      </c>
      <c r="C5" s="10" t="s">
        <v>15</v>
      </c>
      <c r="D5" s="10" t="s">
        <v>16</v>
      </c>
      <c r="E5" s="11">
        <v>105</v>
      </c>
      <c r="F5" s="12">
        <f t="shared" si="0"/>
        <v>1.1360562618339194</v>
      </c>
      <c r="G5" s="6">
        <v>47</v>
      </c>
      <c r="H5" s="6">
        <v>38</v>
      </c>
      <c r="I5" s="6">
        <v>5</v>
      </c>
      <c r="J5" s="6">
        <v>15</v>
      </c>
      <c r="K5" s="6">
        <v>0</v>
      </c>
      <c r="L5" s="13">
        <f>395/E5</f>
        <v>3.7619047619047619</v>
      </c>
      <c r="M5" s="12">
        <f t="shared" si="1"/>
        <v>2.6009412930393858</v>
      </c>
    </row>
    <row r="6" spans="2:13" ht="15" customHeight="1" x14ac:dyDescent="0.25">
      <c r="B6" s="4">
        <v>3</v>
      </c>
      <c r="C6" s="10" t="s">
        <v>21</v>
      </c>
      <c r="D6" s="14" t="s">
        <v>20</v>
      </c>
      <c r="E6" s="11">
        <v>13</v>
      </c>
      <c r="F6" s="12">
        <f t="shared" si="0"/>
        <v>0.14065458479848525</v>
      </c>
      <c r="G6" s="6">
        <v>11</v>
      </c>
      <c r="H6" s="6">
        <v>1</v>
      </c>
      <c r="I6" s="6">
        <v>0</v>
      </c>
      <c r="J6" s="6">
        <v>2</v>
      </c>
      <c r="K6" s="6">
        <v>0</v>
      </c>
      <c r="L6" s="13">
        <f>29/E6</f>
        <v>2.2307692307692308</v>
      </c>
      <c r="M6" s="12">
        <f t="shared" si="1"/>
        <v>0.32202130294773346</v>
      </c>
    </row>
    <row r="7" spans="2:13" ht="15" customHeight="1" x14ac:dyDescent="0.25">
      <c r="B7" s="4">
        <v>4</v>
      </c>
      <c r="C7" s="10" t="s">
        <v>18</v>
      </c>
      <c r="D7" s="10" t="s">
        <v>19</v>
      </c>
      <c r="E7" s="11">
        <v>78</v>
      </c>
      <c r="F7" s="12">
        <f t="shared" si="0"/>
        <v>0.84392750879091161</v>
      </c>
      <c r="G7" s="6">
        <v>67</v>
      </c>
      <c r="H7" s="6">
        <v>5</v>
      </c>
      <c r="I7" s="6">
        <v>0</v>
      </c>
      <c r="J7" s="6">
        <v>6</v>
      </c>
      <c r="K7" s="6">
        <v>0</v>
      </c>
      <c r="L7" s="13">
        <f>72/E7</f>
        <v>0.92307692307692313</v>
      </c>
      <c r="M7" s="12">
        <f t="shared" si="1"/>
        <v>1.9321278176864007</v>
      </c>
    </row>
    <row r="8" spans="2:13" ht="15" customHeight="1" x14ac:dyDescent="0.25">
      <c r="B8" s="4">
        <v>5</v>
      </c>
      <c r="C8" s="10" t="s">
        <v>22</v>
      </c>
      <c r="D8" s="14" t="s">
        <v>23</v>
      </c>
      <c r="E8" s="11">
        <v>21</v>
      </c>
      <c r="F8" s="12">
        <f t="shared" si="0"/>
        <v>0.22721125236678388</v>
      </c>
      <c r="G8" s="6">
        <v>12</v>
      </c>
      <c r="H8" s="6">
        <v>9</v>
      </c>
      <c r="I8" s="6">
        <v>0</v>
      </c>
      <c r="J8" s="6">
        <v>0</v>
      </c>
      <c r="K8" s="6">
        <v>0</v>
      </c>
      <c r="L8" s="13">
        <f>57/E8</f>
        <v>2.7142857142857144</v>
      </c>
      <c r="M8" s="12">
        <f t="shared" si="1"/>
        <v>0.5201882586078771</v>
      </c>
    </row>
    <row r="9" spans="2:13" ht="15" customHeight="1" x14ac:dyDescent="0.25">
      <c r="B9" s="4">
        <v>6</v>
      </c>
      <c r="C9" s="10" t="s">
        <v>22</v>
      </c>
      <c r="D9" s="14" t="s">
        <v>14</v>
      </c>
      <c r="E9" s="11">
        <v>3592</v>
      </c>
      <c r="F9" s="12">
        <f t="shared" si="0"/>
        <v>38.863943738166078</v>
      </c>
      <c r="G9" s="6">
        <v>2944</v>
      </c>
      <c r="H9" s="6">
        <v>109</v>
      </c>
      <c r="I9" s="6">
        <v>0</v>
      </c>
      <c r="J9" s="6">
        <v>539</v>
      </c>
      <c r="K9" s="6">
        <v>0</v>
      </c>
      <c r="L9" s="13">
        <f>3574/E9</f>
        <v>0.99498886414253895</v>
      </c>
      <c r="M9" s="12">
        <f t="shared" si="1"/>
        <v>88.976963091404514</v>
      </c>
    </row>
    <row r="10" spans="2:13" ht="15" customHeight="1" x14ac:dyDescent="0.25">
      <c r="B10" s="4"/>
      <c r="C10" s="5"/>
      <c r="D10" s="5" t="s">
        <v>12</v>
      </c>
      <c r="E10" s="11">
        <f>SUM(E4:E9)</f>
        <v>4037</v>
      </c>
      <c r="F10" s="12">
        <f t="shared" si="0"/>
        <v>43.678658371652688</v>
      </c>
      <c r="G10" s="11">
        <f>SUM(G4:G9)</f>
        <v>3202</v>
      </c>
      <c r="H10" s="11">
        <f>SUM(H4:H9)</f>
        <v>240</v>
      </c>
      <c r="I10" s="11">
        <f>SUM(I4:I9)</f>
        <v>6</v>
      </c>
      <c r="J10" s="11">
        <f>SUM(J4:J9)</f>
        <v>590</v>
      </c>
      <c r="K10" s="11">
        <f>SUM(K4:K9)</f>
        <v>0</v>
      </c>
      <c r="L10" s="12">
        <f>2965/E10</f>
        <v>0.73445627941540748</v>
      </c>
      <c r="M10" s="12">
        <f t="shared" si="1"/>
        <v>100</v>
      </c>
    </row>
    <row r="11" spans="2:13" ht="15" customHeight="1" x14ac:dyDescent="0.25">
      <c r="C11" s="1"/>
      <c r="D11" s="5" t="s">
        <v>13</v>
      </c>
      <c r="E11" s="6">
        <v>92425</v>
      </c>
      <c r="F11" s="7"/>
      <c r="G11" s="8"/>
      <c r="H11" s="8"/>
      <c r="I11" s="8"/>
      <c r="J11" s="8"/>
      <c r="K11" s="8"/>
      <c r="L11" s="8"/>
      <c r="M11" s="8"/>
    </row>
    <row r="12" spans="2:13" x14ac:dyDescent="0.25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2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2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2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25">
      <c r="E16" s="9"/>
      <c r="F16" s="9"/>
      <c r="G16" s="9"/>
      <c r="H16" s="9"/>
      <c r="I16" s="9"/>
      <c r="J16" s="9"/>
      <c r="K16" s="9"/>
      <c r="L16" s="9"/>
      <c r="M16" s="9"/>
    </row>
  </sheetData>
  <mergeCells count="2">
    <mergeCell ref="E2:M2"/>
    <mergeCell ref="C3:D3"/>
  </mergeCells>
  <dataValidations count="2">
    <dataValidation type="decimal" allowBlank="1" showErrorMessage="1" errorTitle="İstenen Aralıkta Değil!" error="İstenen Aralık: Minimum=0.0 Maksimum=9223372036854775807" sqref="G4:M10 E4:F11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10:D10 D6 D8:D9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Şubat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2021-04-02T14:33:39Z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