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Ortak-Özlem BULUT\EBİS\Tedarikçilere Gelen Şikayetler\web\2021\"/>
    </mc:Choice>
  </mc:AlternateContent>
  <bookViews>
    <workbookView xWindow="0" yWindow="0" windowWidth="20430" windowHeight="7290"/>
  </bookViews>
  <sheets>
    <sheet name="Nisan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8" l="1"/>
  <c r="L9" i="8"/>
  <c r="L8" i="8"/>
  <c r="L7" i="8"/>
  <c r="L6" i="8"/>
  <c r="L5" i="8"/>
  <c r="L4" i="8"/>
  <c r="K11" i="8"/>
  <c r="J11" i="8"/>
  <c r="I11" i="8"/>
  <c r="H11" i="8"/>
  <c r="G11" i="8"/>
  <c r="E11" i="8"/>
  <c r="M11" i="8" s="1"/>
  <c r="F10" i="8"/>
  <c r="F9" i="8"/>
  <c r="F8" i="8"/>
  <c r="F7" i="8"/>
  <c r="F6" i="8"/>
  <c r="F5" i="8"/>
  <c r="F4" i="8"/>
  <c r="M7" i="8" l="1"/>
  <c r="M6" i="8"/>
  <c r="M5" i="8"/>
  <c r="M9" i="8"/>
  <c r="F11" i="8"/>
  <c r="M4" i="8"/>
  <c r="M8" i="8"/>
  <c r="M10" i="8"/>
  <c r="L11" i="8"/>
</calcChain>
</file>

<file path=xl/sharedStrings.xml><?xml version="1.0" encoding="utf-8"?>
<sst xmlns="http://schemas.openxmlformats.org/spreadsheetml/2006/main" count="28" uniqueCount="26">
  <si>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</si>
  <si>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</si>
  <si>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</si>
  <si>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</si>
  <si>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</si>
  <si>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</si>
  <si>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</si>
  <si>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</si>
  <si>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</si>
  <si>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</si>
  <si>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</si>
  <si>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</si>
  <si>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</si>
  <si>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</si>
  <si>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5.3. Bilgi/Belge talebi (K22)</t>
  </si>
  <si>
    <t>1. Fatura ve/veya faturaya esas unsurlar</t>
  </si>
  <si>
    <t>1.6. Fatura gönderimi (K6)</t>
  </si>
  <si>
    <t>1.2. Fatura tutarı (K2)</t>
  </si>
  <si>
    <t>4. İkili anlaşma</t>
  </si>
  <si>
    <t>4.9. Güvence bedeli ve iadesi (K18)</t>
  </si>
  <si>
    <t>3.2. Zamanında ödenmeyen borçlar (K9)</t>
  </si>
  <si>
    <t>3. Ödeme</t>
  </si>
  <si>
    <t>5. Tüketici Hizmetleri</t>
  </si>
  <si>
    <t>5.2. Tüketici hizmetleri ve şirket hakkındaki şikayetler (K21)</t>
  </si>
  <si>
    <t>2. Fiyat</t>
  </si>
  <si>
    <t>2.2. Tahsilatına aracı olunan ilgili ve diğer mevzuat gereği alınan bedeller (K8)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</si>
</sst>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NumberFormat="1" applyFont="1" applyFill="1" applyBorder="1" applyAlignment="1">
      <alignment vertical="center" wrapText="1"/>
    </xf>
    <xf numFmtId="0" fontId="3" fillId="0" borderId="4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7"/>
  <sheetViews>
    <sheetView tabSelected="1" zoomScale="70" zoomScaleNormal="70" workbookViewId="0">
      <selection activeCell="C19" sqref="C19"/>
    </sheetView>
  </sheetViews>
  <sheetFormatPr defaultRowHeight="15" x14ac:dyDescent="0.25"/>
  <cols>
    <col min="2" max="2" width="15.7109375" customWidth="1"/>
    <col min="3" max="3" width="35.5703125" customWidth="1"/>
    <col min="4" max="4" width="70.5703125" bestFit="1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6" t="s">
        <v>0</v>
      </c>
      <c r="F2" s="17"/>
      <c r="G2" s="17"/>
      <c r="H2" s="17"/>
      <c r="I2" s="17"/>
      <c r="J2" s="17"/>
      <c r="K2" s="17"/>
      <c r="L2" s="17"/>
      <c r="M2" s="18"/>
    </row>
    <row r="3" spans="2:13" ht="63.75" x14ac:dyDescent="0.25">
      <c r="B3" s="2" t="s">
        <v>1</v>
      </c>
      <c r="C3" s="19" t="s">
        <v>2</v>
      </c>
      <c r="D3" s="20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0" t="s">
        <v>15</v>
      </c>
      <c r="D4" s="10" t="s">
        <v>17</v>
      </c>
      <c r="E4" s="11">
        <v>285</v>
      </c>
      <c r="F4" s="12">
        <f t="shared" ref="F4:F11" si="0">(E4/$E$12)*1000</f>
        <v>2.468408699191921</v>
      </c>
      <c r="G4" s="6">
        <v>205</v>
      </c>
      <c r="H4" s="6">
        <v>61</v>
      </c>
      <c r="I4" s="6">
        <v>1</v>
      </c>
      <c r="J4" s="6">
        <v>18</v>
      </c>
      <c r="K4" s="6">
        <v>0</v>
      </c>
      <c r="L4" s="13">
        <f>695/E4</f>
        <v>2.4385964912280702</v>
      </c>
      <c r="M4" s="12">
        <f t="shared" ref="M4:M11" si="1">IF($E$11=0,0,100*E4/E$11)</f>
        <v>22.511848341232227</v>
      </c>
    </row>
    <row r="5" spans="2:13" ht="15" customHeight="1" x14ac:dyDescent="0.25">
      <c r="B5" s="4">
        <v>2</v>
      </c>
      <c r="C5" s="10" t="s">
        <v>15</v>
      </c>
      <c r="D5" s="10" t="s">
        <v>16</v>
      </c>
      <c r="E5" s="11">
        <v>176</v>
      </c>
      <c r="F5" s="12">
        <f t="shared" si="0"/>
        <v>1.5243506352904495</v>
      </c>
      <c r="G5" s="6">
        <v>108</v>
      </c>
      <c r="H5" s="6">
        <v>32</v>
      </c>
      <c r="I5" s="6">
        <v>15</v>
      </c>
      <c r="J5" s="6">
        <v>21</v>
      </c>
      <c r="K5" s="6">
        <v>0</v>
      </c>
      <c r="L5" s="13">
        <f>688/E5</f>
        <v>3.9090909090909092</v>
      </c>
      <c r="M5" s="12">
        <f t="shared" si="1"/>
        <v>13.902053712480253</v>
      </c>
    </row>
    <row r="6" spans="2:13" ht="15" customHeight="1" x14ac:dyDescent="0.25">
      <c r="B6" s="4">
        <v>3</v>
      </c>
      <c r="C6" s="10" t="s">
        <v>24</v>
      </c>
      <c r="D6" s="15" t="s">
        <v>25</v>
      </c>
      <c r="E6" s="11">
        <v>2</v>
      </c>
      <c r="F6" s="12">
        <f t="shared" si="0"/>
        <v>1.7322166310118743E-2</v>
      </c>
      <c r="G6" s="6">
        <v>2</v>
      </c>
      <c r="H6" s="6">
        <v>0</v>
      </c>
      <c r="I6" s="6">
        <v>0</v>
      </c>
      <c r="J6" s="6">
        <v>0</v>
      </c>
      <c r="K6" s="6">
        <v>0</v>
      </c>
      <c r="L6" s="13">
        <f>0/E6</f>
        <v>0</v>
      </c>
      <c r="M6" s="12">
        <f t="shared" si="1"/>
        <v>0.15797788309636651</v>
      </c>
    </row>
    <row r="7" spans="2:13" ht="15" customHeight="1" x14ac:dyDescent="0.25">
      <c r="B7" s="4">
        <v>4</v>
      </c>
      <c r="C7" s="10" t="s">
        <v>21</v>
      </c>
      <c r="D7" s="14" t="s">
        <v>20</v>
      </c>
      <c r="E7" s="11">
        <v>7</v>
      </c>
      <c r="F7" s="12">
        <f t="shared" si="0"/>
        <v>6.0627582085415604E-2</v>
      </c>
      <c r="G7" s="6">
        <v>5</v>
      </c>
      <c r="H7" s="6">
        <v>1</v>
      </c>
      <c r="I7" s="6">
        <v>0</v>
      </c>
      <c r="J7" s="6">
        <v>1</v>
      </c>
      <c r="K7" s="6">
        <v>0</v>
      </c>
      <c r="L7" s="13">
        <f>14/E7</f>
        <v>2</v>
      </c>
      <c r="M7" s="12">
        <f t="shared" si="1"/>
        <v>0.55292259083728279</v>
      </c>
    </row>
    <row r="8" spans="2:13" ht="15" customHeight="1" x14ac:dyDescent="0.25">
      <c r="B8" s="4">
        <v>5</v>
      </c>
      <c r="C8" s="10" t="s">
        <v>18</v>
      </c>
      <c r="D8" s="10" t="s">
        <v>19</v>
      </c>
      <c r="E8" s="11">
        <v>68</v>
      </c>
      <c r="F8" s="12">
        <f t="shared" si="0"/>
        <v>0.58895365454403725</v>
      </c>
      <c r="G8" s="6">
        <v>56</v>
      </c>
      <c r="H8" s="6">
        <v>11</v>
      </c>
      <c r="I8" s="6">
        <v>0</v>
      </c>
      <c r="J8" s="6">
        <v>1</v>
      </c>
      <c r="K8" s="6">
        <v>0</v>
      </c>
      <c r="L8" s="13">
        <f>115/E8</f>
        <v>1.6911764705882353</v>
      </c>
      <c r="M8" s="12">
        <f t="shared" si="1"/>
        <v>5.3712480252764614</v>
      </c>
    </row>
    <row r="9" spans="2:13" ht="15" customHeight="1" x14ac:dyDescent="0.25">
      <c r="B9" s="4">
        <v>6</v>
      </c>
      <c r="C9" s="10" t="s">
        <v>22</v>
      </c>
      <c r="D9" s="14" t="s">
        <v>23</v>
      </c>
      <c r="E9" s="11">
        <v>24</v>
      </c>
      <c r="F9" s="12">
        <f t="shared" si="0"/>
        <v>0.20786599572142492</v>
      </c>
      <c r="G9" s="6">
        <v>13</v>
      </c>
      <c r="H9" s="6">
        <v>9</v>
      </c>
      <c r="I9" s="6">
        <v>1</v>
      </c>
      <c r="J9" s="6">
        <v>1</v>
      </c>
      <c r="K9" s="6">
        <v>0</v>
      </c>
      <c r="L9" s="13">
        <f>80/E9</f>
        <v>3.3333333333333335</v>
      </c>
      <c r="M9" s="12">
        <f t="shared" si="1"/>
        <v>1.8957345971563981</v>
      </c>
    </row>
    <row r="10" spans="2:13" ht="15" customHeight="1" x14ac:dyDescent="0.25">
      <c r="B10" s="4">
        <v>7</v>
      </c>
      <c r="C10" s="10" t="s">
        <v>22</v>
      </c>
      <c r="D10" s="14" t="s">
        <v>14</v>
      </c>
      <c r="E10" s="11">
        <v>704</v>
      </c>
      <c r="F10" s="12">
        <f t="shared" si="0"/>
        <v>6.0974025411617978</v>
      </c>
      <c r="G10" s="6">
        <v>0</v>
      </c>
      <c r="H10" s="6">
        <v>0</v>
      </c>
      <c r="I10" s="6">
        <v>0</v>
      </c>
      <c r="J10" s="6">
        <v>704</v>
      </c>
      <c r="K10" s="6">
        <v>0</v>
      </c>
      <c r="L10" s="13">
        <f>4593/E10</f>
        <v>6.5241477272727275</v>
      </c>
      <c r="M10" s="12">
        <f t="shared" si="1"/>
        <v>55.608214849921012</v>
      </c>
    </row>
    <row r="11" spans="2:13" ht="15" customHeight="1" x14ac:dyDescent="0.25">
      <c r="B11" s="4"/>
      <c r="C11" s="5"/>
      <c r="D11" s="5" t="s">
        <v>12</v>
      </c>
      <c r="E11" s="11">
        <f>SUM(E4:E10)</f>
        <v>1266</v>
      </c>
      <c r="F11" s="12">
        <f t="shared" si="0"/>
        <v>10.964931274305163</v>
      </c>
      <c r="G11" s="11">
        <f>SUM(G4:G10)</f>
        <v>389</v>
      </c>
      <c r="H11" s="11">
        <f>SUM(H4:H10)</f>
        <v>114</v>
      </c>
      <c r="I11" s="11">
        <f>SUM(I4:I10)</f>
        <v>17</v>
      </c>
      <c r="J11" s="11">
        <f>SUM(J4:J10)</f>
        <v>746</v>
      </c>
      <c r="K11" s="11">
        <f>SUM(K4:K10)</f>
        <v>0</v>
      </c>
      <c r="L11" s="12">
        <f>2965/E11</f>
        <v>2.3420221169036335</v>
      </c>
      <c r="M11" s="12">
        <f t="shared" si="1"/>
        <v>100</v>
      </c>
    </row>
    <row r="12" spans="2:13" ht="15" customHeight="1" x14ac:dyDescent="0.25">
      <c r="C12" s="1"/>
      <c r="D12" s="5" t="s">
        <v>13</v>
      </c>
      <c r="E12" s="6">
        <v>115459</v>
      </c>
      <c r="F12" s="7"/>
      <c r="G12" s="8"/>
      <c r="H12" s="8"/>
      <c r="I12" s="8"/>
      <c r="J12" s="8"/>
      <c r="K12" s="8"/>
      <c r="L12" s="8"/>
      <c r="M12" s="8"/>
    </row>
    <row r="13" spans="2:13" x14ac:dyDescent="0.25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25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25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25">
      <c r="E16" s="9"/>
      <c r="F16" s="9"/>
      <c r="G16" s="9"/>
      <c r="H16" s="9"/>
      <c r="I16" s="9"/>
      <c r="J16" s="9"/>
      <c r="K16" s="9"/>
      <c r="L16" s="9"/>
      <c r="M16" s="9"/>
    </row>
    <row r="17" spans="5:13" x14ac:dyDescent="0.25">
      <c r="E17" s="9"/>
      <c r="F17" s="9"/>
      <c r="G17" s="9"/>
      <c r="H17" s="9"/>
      <c r="I17" s="9"/>
      <c r="J17" s="9"/>
      <c r="K17" s="9"/>
      <c r="L17" s="9"/>
      <c r="M17" s="9"/>
    </row>
  </sheetData>
  <mergeCells count="2">
    <mergeCell ref="E2:M2"/>
    <mergeCell ref="C3:D3"/>
  </mergeCells>
  <dataValidations count="2">
    <dataValidation type="decimal" allowBlank="1" showErrorMessage="1" errorTitle="İstenen Aralıkta Değil!" error="İstenen Aralık: Minimum=0.0 Maksimum=9223372036854775807" sqref="E4:F12 G4:M11">
      <formula1>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C11:D11 D6:D7 D9:D10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Nisan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2021-06-02T04:03:26Z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