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6" windowHeight="7296"/>
  </bookViews>
  <sheets>
    <sheet name="Haziran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10" l="1"/>
  <c r="L7" i="10"/>
  <c r="L6" i="10"/>
  <c r="L5" i="10"/>
  <c r="L4" i="10"/>
  <c r="K10" i="10"/>
  <c r="J10" i="10"/>
  <c r="I10" i="10"/>
  <c r="H10" i="10"/>
  <c r="G10" i="10"/>
  <c r="E10" i="10"/>
  <c r="M10" i="10" s="1"/>
  <c r="F9" i="10"/>
  <c r="L8" i="10"/>
  <c r="F8" i="10"/>
  <c r="F7" i="10"/>
  <c r="F6" i="10"/>
  <c r="F5" i="10"/>
  <c r="F4" i="10"/>
  <c r="M6" i="10" l="1"/>
  <c r="M5" i="10"/>
  <c r="F10" i="10"/>
  <c r="M8" i="10"/>
  <c r="M7" i="10"/>
  <c r="M4" i="10"/>
  <c r="M9" i="10"/>
  <c r="L10" i="10"/>
</calcChain>
</file>

<file path=xl/sharedStrings.xml><?xml version="1.0" encoding="utf-8"?>
<sst xmlns="http://schemas.openxmlformats.org/spreadsheetml/2006/main" count="26" uniqueCount="24">
  <si>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</si>
  <si>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</si>
  <si>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</si>
  <si>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</si>
  <si>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</si>
  <si>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</si>
  <si>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</si>
  <si>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</si>
  <si>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</si>
  <si>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</si>
  <si>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</si>
  <si>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</si>
  <si>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</si>
  <si>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</si>
  <si>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5.3. Bilgi/Belge talebi (K22)</t>
  </si>
  <si>
    <t>1. Fatura ve/veya faturaya esas unsurlar</t>
  </si>
  <si>
    <t>1.6. Fatura gönderimi (K6)</t>
  </si>
  <si>
    <t>1.2. Fatura tutarı (K2)</t>
  </si>
  <si>
    <t>4. İkili anlaşma</t>
  </si>
  <si>
    <t>4.9. Güvence bedeli ve iadesi (K18)</t>
  </si>
  <si>
    <t>3.2. Zamanında ödenmeyen borçlar (K9)</t>
  </si>
  <si>
    <t>3. Ödeme</t>
  </si>
  <si>
    <t>5. Tüketici Hizmetleri</t>
  </si>
  <si>
    <t>5.2. Tüketici hizmetleri ve şirket hakkındaki şikayetler (K21)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</si>
</sst>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6"/>
  <sheetViews>
    <sheetView tabSelected="1" zoomScale="70" zoomScaleNormal="70" workbookViewId="0">
      <selection activeCell="D24" sqref="D24"/>
    </sheetView>
  </sheetViews>
  <sheetFormatPr defaultRowHeight="14.4" x14ac:dyDescent="0.3"/>
  <cols>
    <col min="2" max="2" width="15.6640625" customWidth="1"/>
    <col min="3" max="3" width="35.5546875" customWidth="1"/>
    <col min="4" max="4" width="70.5546875" bestFit="1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5" t="s">
        <v>0</v>
      </c>
      <c r="F2" s="16"/>
      <c r="G2" s="16"/>
      <c r="H2" s="16"/>
      <c r="I2" s="16"/>
      <c r="J2" s="16"/>
      <c r="K2" s="16"/>
      <c r="L2" s="16"/>
      <c r="M2" s="17"/>
    </row>
    <row r="3" spans="2:13" ht="66" x14ac:dyDescent="0.3">
      <c r="B3" s="2" t="s">
        <v>1</v>
      </c>
      <c r="C3" s="18" t="s">
        <v>2</v>
      </c>
      <c r="D3" s="19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0" t="s">
        <v>15</v>
      </c>
      <c r="D4" s="10" t="s">
        <v>17</v>
      </c>
      <c r="E4" s="11">
        <v>193</v>
      </c>
      <c r="F4" s="12">
        <f>(E4/$E$11)*1000</f>
        <v>1.4176374667626448</v>
      </c>
      <c r="G4" s="6">
        <v>123</v>
      </c>
      <c r="H4" s="6">
        <v>53</v>
      </c>
      <c r="I4" s="6">
        <v>1</v>
      </c>
      <c r="J4" s="6">
        <v>14</v>
      </c>
      <c r="K4" s="6">
        <v>0</v>
      </c>
      <c r="L4" s="13">
        <f>472/E4</f>
        <v>2.4455958549222796</v>
      </c>
      <c r="M4" s="12">
        <f>IF($E$10=0,0,100*E4/E$10)</f>
        <v>3.7201233616037008</v>
      </c>
    </row>
    <row r="5" spans="2:13" ht="15" customHeight="1" x14ac:dyDescent="0.3">
      <c r="B5" s="4">
        <v>2</v>
      </c>
      <c r="C5" s="10" t="s">
        <v>15</v>
      </c>
      <c r="D5" s="10" t="s">
        <v>16</v>
      </c>
      <c r="E5" s="11">
        <v>225</v>
      </c>
      <c r="F5" s="12">
        <f>(E5/$E$11)*1000</f>
        <v>1.6526861659150005</v>
      </c>
      <c r="G5" s="6">
        <v>115</v>
      </c>
      <c r="H5" s="6">
        <v>61</v>
      </c>
      <c r="I5" s="6">
        <v>12</v>
      </c>
      <c r="J5" s="6">
        <v>37</v>
      </c>
      <c r="K5" s="6">
        <v>0</v>
      </c>
      <c r="L5" s="13">
        <f>823/E5</f>
        <v>3.6577777777777776</v>
      </c>
      <c r="M5" s="12">
        <f>IF($E$10=0,0,100*E5/E$10)</f>
        <v>4.3369313801079414</v>
      </c>
    </row>
    <row r="6" spans="2:13" ht="15" customHeight="1" x14ac:dyDescent="0.3">
      <c r="B6" s="4">
        <v>3</v>
      </c>
      <c r="C6" s="10" t="s">
        <v>21</v>
      </c>
      <c r="D6" s="14" t="s">
        <v>20</v>
      </c>
      <c r="E6" s="11">
        <v>5</v>
      </c>
      <c r="F6" s="12">
        <f>(E6/$E$11)*1000</f>
        <v>3.6726359242555566E-2</v>
      </c>
      <c r="G6" s="6">
        <v>5</v>
      </c>
      <c r="H6" s="6">
        <v>0</v>
      </c>
      <c r="I6" s="6">
        <v>0</v>
      </c>
      <c r="J6" s="6">
        <v>0</v>
      </c>
      <c r="K6" s="6">
        <v>0</v>
      </c>
      <c r="L6" s="13">
        <f>10/E6</f>
        <v>2</v>
      </c>
      <c r="M6" s="12">
        <f>IF($E$10=0,0,100*E6/E$10)</f>
        <v>9.6376252891287581E-2</v>
      </c>
    </row>
    <row r="7" spans="2:13" ht="15" customHeight="1" x14ac:dyDescent="0.3">
      <c r="B7" s="4">
        <v>4</v>
      </c>
      <c r="C7" s="10" t="s">
        <v>18</v>
      </c>
      <c r="D7" s="10" t="s">
        <v>19</v>
      </c>
      <c r="E7" s="11">
        <v>195</v>
      </c>
      <c r="F7" s="12">
        <f>(E7/$E$11)*1000</f>
        <v>1.432328010459667</v>
      </c>
      <c r="G7" s="6">
        <v>132</v>
      </c>
      <c r="H7" s="6">
        <v>58</v>
      </c>
      <c r="I7" s="6">
        <v>0</v>
      </c>
      <c r="J7" s="6">
        <v>5</v>
      </c>
      <c r="K7" s="6">
        <v>0</v>
      </c>
      <c r="L7" s="13">
        <f>372/E7</f>
        <v>1.9076923076923078</v>
      </c>
      <c r="M7" s="12">
        <f>IF($E$10=0,0,100*E7/E$10)</f>
        <v>3.7586738627602161</v>
      </c>
    </row>
    <row r="8" spans="2:13" ht="15" customHeight="1" x14ac:dyDescent="0.3">
      <c r="B8" s="4">
        <v>5</v>
      </c>
      <c r="C8" s="10" t="s">
        <v>22</v>
      </c>
      <c r="D8" s="14" t="s">
        <v>23</v>
      </c>
      <c r="E8" s="11">
        <v>19</v>
      </c>
      <c r="F8" s="12">
        <f>(E8/$E$11)*1000</f>
        <v>0.13956016512171115</v>
      </c>
      <c r="G8" s="6">
        <v>9</v>
      </c>
      <c r="H8" s="6">
        <v>10</v>
      </c>
      <c r="I8" s="6">
        <v>0</v>
      </c>
      <c r="J8" s="6">
        <v>0</v>
      </c>
      <c r="K8" s="6">
        <v>0</v>
      </c>
      <c r="L8" s="13">
        <f>59/E8</f>
        <v>3.1052631578947367</v>
      </c>
      <c r="M8" s="12">
        <f>IF($E$10=0,0,100*E8/E$10)</f>
        <v>0.3662297609868928</v>
      </c>
    </row>
    <row r="9" spans="2:13" ht="15" customHeight="1" x14ac:dyDescent="0.3">
      <c r="B9" s="4">
        <v>6</v>
      </c>
      <c r="C9" s="10" t="s">
        <v>22</v>
      </c>
      <c r="D9" s="14" t="s">
        <v>14</v>
      </c>
      <c r="E9" s="11">
        <v>4551</v>
      </c>
      <c r="F9" s="12">
        <f>(E9/$E$11)*1000</f>
        <v>33.428332182574081</v>
      </c>
      <c r="G9" s="6">
        <v>3824</v>
      </c>
      <c r="H9" s="6">
        <v>69</v>
      </c>
      <c r="I9" s="6">
        <v>0</v>
      </c>
      <c r="J9" s="6">
        <v>658</v>
      </c>
      <c r="K9" s="6">
        <v>0</v>
      </c>
      <c r="L9" s="13">
        <f>4207/E9</f>
        <v>0.92441221709514387</v>
      </c>
      <c r="M9" s="12">
        <f>IF($E$10=0,0,100*E9/E$10)</f>
        <v>87.721665381649956</v>
      </c>
    </row>
    <row r="10" spans="2:13" ht="15" customHeight="1" x14ac:dyDescent="0.3">
      <c r="B10" s="4"/>
      <c r="C10" s="5"/>
      <c r="D10" s="5" t="s">
        <v>12</v>
      </c>
      <c r="E10" s="11">
        <f>SUM(E4:E9)</f>
        <v>5188</v>
      </c>
      <c r="F10" s="12">
        <f>(E10/$E$11)*1000</f>
        <v>38.107270350075652</v>
      </c>
      <c r="G10" s="11">
        <f>SUM(G4:G9)</f>
        <v>4208</v>
      </c>
      <c r="H10" s="11">
        <f>SUM(H4:H9)</f>
        <v>251</v>
      </c>
      <c r="I10" s="11">
        <f>SUM(I4:I9)</f>
        <v>13</v>
      </c>
      <c r="J10" s="11">
        <f>SUM(J4:J9)</f>
        <v>714</v>
      </c>
      <c r="K10" s="11">
        <f>SUM(K4:K9)</f>
        <v>0</v>
      </c>
      <c r="L10" s="12">
        <f>2965/E10</f>
        <v>0.57151117964533538</v>
      </c>
      <c r="M10" s="12">
        <f>IF($E$10=0,0,100*E10/E$10)</f>
        <v>100</v>
      </c>
    </row>
    <row r="11" spans="2:13" ht="15" customHeight="1" x14ac:dyDescent="0.3">
      <c r="C11" s="1"/>
      <c r="D11" s="5" t="s">
        <v>13</v>
      </c>
      <c r="E11" s="6">
        <v>136142</v>
      </c>
      <c r="F11" s="7"/>
      <c r="G11" s="8"/>
      <c r="H11" s="8"/>
      <c r="I11" s="8"/>
      <c r="J11" s="8"/>
      <c r="K11" s="8"/>
      <c r="L11" s="8"/>
      <c r="M11" s="8"/>
    </row>
    <row r="12" spans="2:13" x14ac:dyDescent="0.3">
      <c r="E12" s="9"/>
      <c r="F12" s="9"/>
      <c r="G12" s="9"/>
      <c r="H12" s="9"/>
      <c r="I12" s="9"/>
      <c r="J12" s="9"/>
      <c r="K12" s="9"/>
      <c r="L12" s="9"/>
      <c r="M12" s="9"/>
    </row>
    <row r="13" spans="2:13" x14ac:dyDescent="0.3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3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3">
      <c r="E16" s="9"/>
      <c r="F16" s="9"/>
      <c r="G16" s="9"/>
      <c r="H16" s="9"/>
      <c r="I16" s="9"/>
      <c r="J16" s="9"/>
      <c r="K16" s="9"/>
      <c r="L16" s="9"/>
      <c r="M16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10:D10 D8:D9 D6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10 E4:F11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Haziran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2021-08-04T15:01:24Z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