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Temmuz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1" l="1"/>
  <c r="L9" i="11"/>
  <c r="L8" i="11"/>
  <c r="L7" i="11"/>
  <c r="L6" i="11"/>
  <c r="F6" i="11"/>
  <c r="L5" i="11"/>
  <c r="L4" i="11"/>
  <c r="K11" i="11"/>
  <c r="J11" i="11"/>
  <c r="I11" i="11"/>
  <c r="H11" i="11"/>
  <c r="G11" i="11"/>
  <c r="E11" i="11"/>
  <c r="M11" i="11" s="1"/>
  <c r="F10" i="11"/>
  <c r="F9" i="11"/>
  <c r="F8" i="11"/>
  <c r="F7" i="11"/>
  <c r="F5" i="11"/>
  <c r="F4" i="11"/>
  <c r="M6" i="11" l="1"/>
  <c r="M5" i="11"/>
  <c r="M7" i="11"/>
  <c r="F11" i="11"/>
  <c r="M4" i="11"/>
  <c r="M8" i="11"/>
  <c r="M9" i="11"/>
  <c r="M10" i="11"/>
  <c r="L11" i="11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<sst xmlns="http://schemas.openxmlformats.org/spreadsheetml/2006/main" count="28" uniqueCount="26">
  <si>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</si>
  <si>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</si>
  <si>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</si>
  <si>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</si>
  <si>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</si>
  <si>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</si>
  <si>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</si>
  <si>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</si>
  <si>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</si>
  <si>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</si>
  <si>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</si>
  <si>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</si>
  <si>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</si>
  <si>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</si>
  <si>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</si>
  <si>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</si>
  <si>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</si>
  <si>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</si>
  <si>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</si>
  <si>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</si>
  <si>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</si>
  <si>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</si>
  <si>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</si>
  <si>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</si>
  <si>
    <t>2.Fiyat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</si>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</sst>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D18" sqref="D18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402</v>
      </c>
      <c r="F4" s="12">
        <f t="shared" ref="F4:F11" si="0">(E4/$E$12)*1000</f>
        <v>2.8621470374642235</v>
      </c>
      <c r="G4" s="6">
        <v>323</v>
      </c>
      <c r="H4" s="6">
        <v>56</v>
      </c>
      <c r="I4" s="6">
        <v>0</v>
      </c>
      <c r="J4" s="6">
        <v>23</v>
      </c>
      <c r="K4" s="6">
        <v>0</v>
      </c>
      <c r="L4" s="13">
        <f>796/E4</f>
        <v>1.9800995024875623</v>
      </c>
      <c r="M4" s="12">
        <f t="shared" ref="M4:M11" si="1">IF($E$11=0,0,100*E4/E$11)</f>
        <v>9.521553765987683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170</v>
      </c>
      <c r="F5" s="12">
        <f t="shared" si="0"/>
        <v>1.2103606874848705</v>
      </c>
      <c r="G5" s="6">
        <v>116</v>
      </c>
      <c r="H5" s="6">
        <v>29</v>
      </c>
      <c r="I5" s="6">
        <v>1</v>
      </c>
      <c r="J5" s="6">
        <v>24</v>
      </c>
      <c r="K5" s="6">
        <v>0</v>
      </c>
      <c r="L5" s="13">
        <f>347/E5</f>
        <v>2.0411764705882351</v>
      </c>
      <c r="M5" s="12">
        <f t="shared" si="1"/>
        <v>4.0265277119848415</v>
      </c>
    </row>
    <row r="6" spans="2:13" ht="15" customHeight="1" x14ac:dyDescent="0.3">
      <c r="B6" s="4">
        <v>3</v>
      </c>
      <c r="C6" s="10" t="s">
        <v>24</v>
      </c>
      <c r="D6" s="20" t="s">
        <v>25</v>
      </c>
      <c r="E6" s="11">
        <v>4</v>
      </c>
      <c r="F6" s="12">
        <f t="shared" si="0"/>
        <v>2.847907499964401E-2</v>
      </c>
      <c r="G6" s="6">
        <v>2</v>
      </c>
      <c r="H6" s="6">
        <v>2</v>
      </c>
      <c r="I6" s="6">
        <v>0</v>
      </c>
      <c r="J6" s="6">
        <v>0</v>
      </c>
      <c r="K6" s="6">
        <v>0</v>
      </c>
      <c r="L6" s="13">
        <f>11/E6</f>
        <v>2.75</v>
      </c>
      <c r="M6" s="12">
        <f t="shared" ref="M6" si="2">IF($E$11=0,0,100*E6/E$11)</f>
        <v>9.4741828517290377E-2</v>
      </c>
    </row>
    <row r="7" spans="2:13" ht="15" customHeight="1" x14ac:dyDescent="0.3">
      <c r="B7" s="4">
        <v>4</v>
      </c>
      <c r="C7" s="10" t="s">
        <v>21</v>
      </c>
      <c r="D7" s="14" t="s">
        <v>20</v>
      </c>
      <c r="E7" s="11">
        <v>1</v>
      </c>
      <c r="F7" s="12">
        <f t="shared" si="0"/>
        <v>7.1197687499110025E-3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13">
        <f>2/E7</f>
        <v>2</v>
      </c>
      <c r="M7" s="12">
        <f t="shared" si="1"/>
        <v>2.3685457129322594E-2</v>
      </c>
    </row>
    <row r="8" spans="2:13" ht="15" customHeight="1" x14ac:dyDescent="0.3">
      <c r="B8" s="4">
        <v>5</v>
      </c>
      <c r="C8" s="10" t="s">
        <v>18</v>
      </c>
      <c r="D8" s="10" t="s">
        <v>19</v>
      </c>
      <c r="E8" s="11">
        <v>26</v>
      </c>
      <c r="F8" s="12">
        <f t="shared" si="0"/>
        <v>0.18511398749768607</v>
      </c>
      <c r="G8" s="6">
        <v>22</v>
      </c>
      <c r="H8" s="6">
        <v>1</v>
      </c>
      <c r="I8" s="6">
        <v>0</v>
      </c>
      <c r="J8" s="6">
        <v>3</v>
      </c>
      <c r="K8" s="6">
        <v>0</v>
      </c>
      <c r="L8" s="13">
        <f>31/E8</f>
        <v>1.1923076923076923</v>
      </c>
      <c r="M8" s="12">
        <f t="shared" si="1"/>
        <v>0.61582188536238747</v>
      </c>
    </row>
    <row r="9" spans="2:13" ht="15" customHeight="1" x14ac:dyDescent="0.3">
      <c r="B9" s="4">
        <v>6</v>
      </c>
      <c r="C9" s="10" t="s">
        <v>22</v>
      </c>
      <c r="D9" s="14" t="s">
        <v>23</v>
      </c>
      <c r="E9" s="11">
        <v>19</v>
      </c>
      <c r="F9" s="12">
        <f t="shared" si="0"/>
        <v>0.13527560624830906</v>
      </c>
      <c r="G9" s="6">
        <v>11</v>
      </c>
      <c r="H9" s="6">
        <v>6</v>
      </c>
      <c r="I9" s="6">
        <v>1</v>
      </c>
      <c r="J9" s="6">
        <v>1</v>
      </c>
      <c r="K9" s="6">
        <v>0</v>
      </c>
      <c r="L9" s="13">
        <f>67/E9</f>
        <v>3.5263157894736841</v>
      </c>
      <c r="M9" s="12">
        <f t="shared" si="1"/>
        <v>0.45002368545712934</v>
      </c>
    </row>
    <row r="10" spans="2:13" ht="15" customHeight="1" x14ac:dyDescent="0.3">
      <c r="B10" s="4">
        <v>7</v>
      </c>
      <c r="C10" s="10" t="s">
        <v>22</v>
      </c>
      <c r="D10" s="14" t="s">
        <v>14</v>
      </c>
      <c r="E10" s="11">
        <v>3600</v>
      </c>
      <c r="F10" s="12">
        <f t="shared" si="0"/>
        <v>25.631167499679609</v>
      </c>
      <c r="G10" s="6">
        <v>3085</v>
      </c>
      <c r="H10" s="6">
        <v>44</v>
      </c>
      <c r="I10" s="6">
        <v>2</v>
      </c>
      <c r="J10" s="6">
        <v>469</v>
      </c>
      <c r="K10" s="6">
        <v>0</v>
      </c>
      <c r="L10" s="13">
        <f>3354/E10</f>
        <v>0.93166666666666664</v>
      </c>
      <c r="M10" s="12">
        <f t="shared" si="1"/>
        <v>85.267645665561346</v>
      </c>
    </row>
    <row r="11" spans="2:13" ht="15" customHeight="1" x14ac:dyDescent="0.3">
      <c r="B11" s="4"/>
      <c r="C11" s="5"/>
      <c r="D11" s="5" t="s">
        <v>12</v>
      </c>
      <c r="E11" s="11">
        <f>SUM(E4:E10)</f>
        <v>4222</v>
      </c>
      <c r="F11" s="12">
        <f t="shared" si="0"/>
        <v>30.059663662124255</v>
      </c>
      <c r="G11" s="11">
        <f>SUM(G4:G10)</f>
        <v>3560</v>
      </c>
      <c r="H11" s="11">
        <f>SUM(H4:H10)</f>
        <v>138</v>
      </c>
      <c r="I11" s="11">
        <f>SUM(I4:I10)</f>
        <v>4</v>
      </c>
      <c r="J11" s="11">
        <f>SUM(J4:J10)</f>
        <v>520</v>
      </c>
      <c r="K11" s="11">
        <f>SUM(K4:K10)</f>
        <v>0</v>
      </c>
      <c r="L11" s="12">
        <f>2965/E11</f>
        <v>0.70227380388441496</v>
      </c>
      <c r="M11" s="12">
        <f t="shared" si="1"/>
        <v>100</v>
      </c>
    </row>
    <row r="12" spans="2:13" ht="15" customHeight="1" x14ac:dyDescent="0.3">
      <c r="C12" s="1"/>
      <c r="D12" s="5" t="s">
        <v>13</v>
      </c>
      <c r="E12" s="6">
        <v>140454</v>
      </c>
      <c r="F12" s="7"/>
      <c r="G12" s="8"/>
      <c r="H12" s="8"/>
      <c r="I12" s="8"/>
      <c r="J12" s="8"/>
      <c r="K12" s="8"/>
      <c r="L12" s="8"/>
      <c r="M12" s="8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E4:F12 G4:M11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1:D11 D9:D10 D6:D7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2021-09-05T22:54:01Z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