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Kasım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4" l="1"/>
  <c r="L8" i="4"/>
  <c r="L7" i="4"/>
  <c r="L6" i="4"/>
  <c r="L5" i="4"/>
  <c r="L4" i="4"/>
  <c r="K10" i="4"/>
  <c r="J10" i="4"/>
  <c r="I10" i="4"/>
  <c r="H10" i="4"/>
  <c r="G10" i="4"/>
  <c r="E10" i="4"/>
  <c r="M10" i="4" s="1"/>
  <c r="M9" i="4"/>
  <c r="F9" i="4"/>
  <c r="F8" i="4"/>
  <c r="F7" i="4"/>
  <c r="F6" i="4"/>
  <c r="F5" i="4"/>
  <c r="F4" i="4"/>
  <c r="M5" i="4" l="1"/>
  <c r="M7" i="4"/>
  <c r="F10" i="4"/>
  <c r="M4" i="4"/>
  <c r="M8" i="4"/>
  <c r="M6" i="4"/>
  <c r="L10" i="4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<sst xmlns="http://schemas.openxmlformats.org/spreadsheetml/2006/main" count="26" uniqueCount="24">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</sst>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20" sqref="D20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189</v>
      </c>
      <c r="F4" s="12">
        <f t="shared" ref="F4:F10" si="0">(E4/$E$11)*1000</f>
        <v>3.0268088786393772</v>
      </c>
      <c r="G4" s="6">
        <v>120</v>
      </c>
      <c r="H4" s="6">
        <v>56</v>
      </c>
      <c r="I4" s="6">
        <v>20</v>
      </c>
      <c r="J4" s="6">
        <v>13</v>
      </c>
      <c r="K4" s="6">
        <v>0</v>
      </c>
      <c r="L4" s="13">
        <f>479/E4</f>
        <v>2.5343915343915344</v>
      </c>
      <c r="M4" s="12">
        <f t="shared" ref="M4:M10" si="1">IF($E$10=0,0,100*E4/E$10)</f>
        <v>5.209481808158765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139</v>
      </c>
      <c r="F5" s="12">
        <f t="shared" si="0"/>
        <v>2.2260657890522402</v>
      </c>
      <c r="G5" s="6">
        <v>109</v>
      </c>
      <c r="H5" s="6">
        <v>23</v>
      </c>
      <c r="I5" s="6">
        <v>9</v>
      </c>
      <c r="J5" s="6">
        <v>7</v>
      </c>
      <c r="K5" s="6">
        <v>0</v>
      </c>
      <c r="L5" s="13">
        <f>311/E5</f>
        <v>2.2374100719424459</v>
      </c>
      <c r="M5" s="12">
        <f t="shared" si="1"/>
        <v>3.8313120176405735</v>
      </c>
    </row>
    <row r="6" spans="2:13" ht="15" customHeight="1" x14ac:dyDescent="0.25">
      <c r="B6" s="4">
        <v>3</v>
      </c>
      <c r="C6" s="10" t="s">
        <v>21</v>
      </c>
      <c r="D6" s="14" t="s">
        <v>20</v>
      </c>
      <c r="E6" s="11">
        <v>13</v>
      </c>
      <c r="F6" s="12">
        <f t="shared" si="0"/>
        <v>0.20819320329265559</v>
      </c>
      <c r="G6" s="6">
        <v>9</v>
      </c>
      <c r="H6" s="6">
        <v>4</v>
      </c>
      <c r="I6" s="6">
        <v>6</v>
      </c>
      <c r="J6" s="6">
        <v>0</v>
      </c>
      <c r="K6" s="6">
        <v>0</v>
      </c>
      <c r="L6" s="13">
        <f>29/E6</f>
        <v>2.2307692307692308</v>
      </c>
      <c r="M6" s="12">
        <f t="shared" si="1"/>
        <v>0.35832414553472985</v>
      </c>
    </row>
    <row r="7" spans="2:13" ht="15" customHeight="1" x14ac:dyDescent="0.25">
      <c r="B7" s="4">
        <v>4</v>
      </c>
      <c r="C7" s="10" t="s">
        <v>18</v>
      </c>
      <c r="D7" s="10" t="s">
        <v>19</v>
      </c>
      <c r="E7" s="11">
        <v>89</v>
      </c>
      <c r="F7" s="12">
        <f t="shared" si="0"/>
        <v>1.4253226994651036</v>
      </c>
      <c r="G7" s="6">
        <v>69</v>
      </c>
      <c r="H7" s="6">
        <v>15</v>
      </c>
      <c r="I7" s="6">
        <v>5</v>
      </c>
      <c r="J7" s="6">
        <v>5</v>
      </c>
      <c r="K7" s="6">
        <v>0</v>
      </c>
      <c r="L7" s="13">
        <f>148/E7</f>
        <v>1.6629213483146068</v>
      </c>
      <c r="M7" s="12">
        <f t="shared" si="1"/>
        <v>2.4531422271223815</v>
      </c>
    </row>
    <row r="8" spans="2:13" ht="15" customHeight="1" x14ac:dyDescent="0.25">
      <c r="B8" s="4">
        <v>5</v>
      </c>
      <c r="C8" s="10" t="s">
        <v>22</v>
      </c>
      <c r="D8" s="14" t="s">
        <v>23</v>
      </c>
      <c r="E8" s="11">
        <v>11</v>
      </c>
      <c r="F8" s="12">
        <f t="shared" si="0"/>
        <v>0.1761634797091701</v>
      </c>
      <c r="G8" s="6">
        <v>6</v>
      </c>
      <c r="H8" s="6">
        <v>4</v>
      </c>
      <c r="I8" s="6">
        <v>1</v>
      </c>
      <c r="J8" s="6">
        <v>1</v>
      </c>
      <c r="K8" s="6">
        <v>0</v>
      </c>
      <c r="L8" s="13">
        <f>28/E8</f>
        <v>2.5454545454545454</v>
      </c>
      <c r="M8" s="12">
        <f t="shared" si="1"/>
        <v>0.30319735391400221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3187</v>
      </c>
      <c r="F9" s="12">
        <f t="shared" si="0"/>
        <v>51.039364530284104</v>
      </c>
      <c r="G9" s="6">
        <v>2769</v>
      </c>
      <c r="H9" s="6">
        <v>81</v>
      </c>
      <c r="I9" s="6">
        <v>442</v>
      </c>
      <c r="J9" s="6">
        <v>337</v>
      </c>
      <c r="K9" s="6">
        <v>0</v>
      </c>
      <c r="L9" s="13">
        <f>3134/E9</f>
        <v>0.98336994038280512</v>
      </c>
      <c r="M9" s="12">
        <f t="shared" si="1"/>
        <v>87.84454244762955</v>
      </c>
    </row>
    <row r="10" spans="2:13" ht="15" customHeight="1" x14ac:dyDescent="0.25">
      <c r="B10" s="4"/>
      <c r="C10" s="5"/>
      <c r="D10" s="5" t="s">
        <v>12</v>
      </c>
      <c r="E10" s="11">
        <f>SUM(E4:E9)</f>
        <v>3628</v>
      </c>
      <c r="F10" s="12">
        <f t="shared" si="0"/>
        <v>58.10191858044265</v>
      </c>
      <c r="G10" s="11">
        <f>SUM(G4:G9)</f>
        <v>3082</v>
      </c>
      <c r="H10" s="11">
        <f>SUM(H4:H9)</f>
        <v>183</v>
      </c>
      <c r="I10" s="11">
        <f>SUM(I4:I9)</f>
        <v>483</v>
      </c>
      <c r="J10" s="11">
        <f>SUM(J4:J9)</f>
        <v>363</v>
      </c>
      <c r="K10" s="11">
        <f>SUM(K4:K9)</f>
        <v>0</v>
      </c>
      <c r="L10" s="12">
        <f>2965/E10</f>
        <v>0.81725468577728777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62442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2020-12-30T14:18:43Z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