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Şubat" sheetId="3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0" l="1"/>
  <c r="L8" i="30"/>
  <c r="L7" i="30"/>
  <c r="L6" i="30"/>
  <c r="L5" i="30"/>
  <c r="L4" i="30"/>
  <c r="K10" i="30"/>
  <c r="J10" i="30"/>
  <c r="I10" i="30"/>
  <c r="H10" i="30"/>
  <c r="G10" i="30"/>
  <c r="E10" i="30"/>
  <c r="L10" i="30" s="1"/>
  <c r="F9" i="30"/>
  <c r="F8" i="30"/>
  <c r="F7" i="30"/>
  <c r="F6" i="30"/>
  <c r="F5" i="30"/>
  <c r="F4" i="30"/>
  <c r="M10" i="30" l="1"/>
  <c r="M4" i="30"/>
  <c r="M5" i="30"/>
  <c r="M8" i="30"/>
  <c r="M7" i="30"/>
  <c r="F10" i="30"/>
  <c r="M6" i="30"/>
  <c r="M9" i="30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<sst xmlns="http://schemas.openxmlformats.org/spreadsheetml/2006/main" count="26" uniqueCount="24">
  <si>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</si>
  <si>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</si>
  <si>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</si>
  <si>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</si>
  <si>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</si>
  <si>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</si>
  <si>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</si>
  <si>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</si>
  <si>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</si>
  <si>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</si>
  <si>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</si>
  <si>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</si>
  <si>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</si>
  <si>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</si>
  <si>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</si>
  <si>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</si>
  <si>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</si>
  <si>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</si>
  <si>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</si>
  <si>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</si>
  <si>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</si>
  <si>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</si>
  <si>
    <t>2.Fiyat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</si>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</sst>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C20" sqref="C20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5</v>
      </c>
      <c r="F4" s="12">
        <f t="shared" ref="F4:F10" si="0">(E4/$E$11)*1000</f>
        <v>1.0260619741432382</v>
      </c>
      <c r="G4" s="6">
        <v>0</v>
      </c>
      <c r="H4" s="6">
        <v>4</v>
      </c>
      <c r="I4" s="6">
        <v>0</v>
      </c>
      <c r="J4" s="6">
        <v>1</v>
      </c>
      <c r="K4" s="6">
        <v>0</v>
      </c>
      <c r="L4" s="13">
        <f>26/E4</f>
        <v>5.2</v>
      </c>
      <c r="M4" s="12">
        <f t="shared" ref="M4:M10" si="1">IF($E$10=0,0,100*E4/E$10)</f>
        <v>0.42016806722689076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9</v>
      </c>
      <c r="F5" s="12">
        <f t="shared" si="0"/>
        <v>1.8469115534578289</v>
      </c>
      <c r="G5" s="6">
        <v>0</v>
      </c>
      <c r="H5" s="6">
        <v>8</v>
      </c>
      <c r="I5" s="6">
        <v>0</v>
      </c>
      <c r="J5" s="6">
        <v>1</v>
      </c>
      <c r="K5" s="6">
        <v>0</v>
      </c>
      <c r="L5" s="13">
        <f>49/E5</f>
        <v>5.4444444444444446</v>
      </c>
      <c r="M5" s="12">
        <f t="shared" si="1"/>
        <v>0.75630252100840334</v>
      </c>
    </row>
    <row r="6" spans="2:13" ht="15" customHeight="1" x14ac:dyDescent="0.3">
      <c r="B6" s="4">
        <v>3</v>
      </c>
      <c r="C6" s="10" t="s">
        <v>22</v>
      </c>
      <c r="D6" s="14" t="s">
        <v>23</v>
      </c>
      <c r="E6" s="11">
        <v>1</v>
      </c>
      <c r="F6" s="12">
        <f t="shared" si="0"/>
        <v>0.20521239482864764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13">
        <f>2/E6</f>
        <v>2</v>
      </c>
      <c r="M6" s="12">
        <f t="shared" si="1"/>
        <v>8.4033613445378158E-2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25</v>
      </c>
      <c r="F7" s="12">
        <f t="shared" si="0"/>
        <v>5.1303098707161912</v>
      </c>
      <c r="G7" s="6">
        <v>12</v>
      </c>
      <c r="H7" s="6">
        <v>8</v>
      </c>
      <c r="I7" s="6">
        <v>0</v>
      </c>
      <c r="J7" s="6">
        <v>5</v>
      </c>
      <c r="K7" s="6">
        <v>0</v>
      </c>
      <c r="L7" s="13">
        <f>82/E7</f>
        <v>3.28</v>
      </c>
      <c r="M7" s="12">
        <f t="shared" si="1"/>
        <v>2.1008403361344539</v>
      </c>
    </row>
    <row r="8" spans="2:13" ht="15" customHeight="1" x14ac:dyDescent="0.3">
      <c r="B8" s="4">
        <v>5</v>
      </c>
      <c r="C8" s="15" t="s">
        <v>20</v>
      </c>
      <c r="D8" s="14" t="s">
        <v>21</v>
      </c>
      <c r="E8" s="11">
        <v>7</v>
      </c>
      <c r="F8" s="12">
        <f t="shared" si="0"/>
        <v>1.4364867638005334</v>
      </c>
      <c r="G8" s="6">
        <v>0</v>
      </c>
      <c r="H8" s="6">
        <v>6</v>
      </c>
      <c r="I8" s="6">
        <v>0</v>
      </c>
      <c r="J8" s="6">
        <v>1</v>
      </c>
      <c r="K8" s="6">
        <v>0</v>
      </c>
      <c r="L8" s="13">
        <f>34/E8</f>
        <v>4.8571428571428568</v>
      </c>
      <c r="M8" s="12">
        <f t="shared" si="1"/>
        <v>0.58823529411764708</v>
      </c>
    </row>
    <row r="9" spans="2:13" ht="15" customHeight="1" x14ac:dyDescent="0.3">
      <c r="B9" s="4">
        <v>6</v>
      </c>
      <c r="C9" s="15" t="s">
        <v>20</v>
      </c>
      <c r="D9" s="14" t="s">
        <v>14</v>
      </c>
      <c r="E9" s="11">
        <v>1143</v>
      </c>
      <c r="F9" s="12">
        <f t="shared" si="0"/>
        <v>234.55776728914427</v>
      </c>
      <c r="G9" s="6">
        <v>851</v>
      </c>
      <c r="H9" s="6">
        <v>54</v>
      </c>
      <c r="I9" s="6">
        <v>0</v>
      </c>
      <c r="J9" s="6">
        <v>238</v>
      </c>
      <c r="K9" s="6">
        <v>0</v>
      </c>
      <c r="L9" s="13">
        <f>2422/E9</f>
        <v>2.1189851268591426</v>
      </c>
      <c r="M9" s="12">
        <f t="shared" si="1"/>
        <v>96.050420168067234</v>
      </c>
    </row>
    <row r="10" spans="2:13" ht="15" customHeight="1" x14ac:dyDescent="0.3">
      <c r="B10" s="4"/>
      <c r="C10" s="5"/>
      <c r="D10" s="5" t="s">
        <v>12</v>
      </c>
      <c r="E10" s="11">
        <f>SUM(E4:E9)</f>
        <v>1190</v>
      </c>
      <c r="F10" s="12">
        <f t="shared" si="0"/>
        <v>244.20274984609068</v>
      </c>
      <c r="G10" s="11">
        <f>SUM(G4:G9)</f>
        <v>864</v>
      </c>
      <c r="H10" s="11">
        <f>SUM(H4:H9)</f>
        <v>80</v>
      </c>
      <c r="I10" s="11">
        <f>SUM(I4:I9)</f>
        <v>0</v>
      </c>
      <c r="J10" s="11">
        <f>SUM(J4:J9)</f>
        <v>246</v>
      </c>
      <c r="K10" s="11">
        <f>SUM(K4:K9)</f>
        <v>0</v>
      </c>
      <c r="L10" s="13">
        <f>3014/E10</f>
        <v>2.5327731092436974</v>
      </c>
      <c r="M10" s="12">
        <f t="shared" si="1"/>
        <v>100</v>
      </c>
    </row>
    <row r="11" spans="2:13" ht="15" customHeight="1" x14ac:dyDescent="0.3">
      <c r="C11" s="1"/>
      <c r="D11" s="5" t="s">
        <v>13</v>
      </c>
      <c r="E11" s="6">
        <v>4873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8:D9 D5:D6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2023-04-01T23:02:27Z</dcterms:modified>
</cp:coreProperties>
</file>