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Ekim" sheetId="2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" i="27" l="1"/>
  <c r="L7" i="27"/>
  <c r="L6" i="27"/>
  <c r="L5" i="27"/>
  <c r="L4" i="27"/>
  <c r="K9" i="27"/>
  <c r="J9" i="27"/>
  <c r="I9" i="27"/>
  <c r="H9" i="27"/>
  <c r="G9" i="27"/>
  <c r="E9" i="27"/>
  <c r="F8" i="27"/>
  <c r="F7" i="27"/>
  <c r="F6" i="27"/>
  <c r="F5" i="27"/>
  <c r="F4" i="27"/>
  <c r="M8" i="27" l="1"/>
  <c r="M4" i="27"/>
  <c r="M9" i="27"/>
  <c r="L9" i="27"/>
  <c r="M6" i="27"/>
  <c r="F9" i="27"/>
  <c r="M5" i="27"/>
  <c r="M7" i="27"/>
</calcChain>
</file>

<file path=xl/sharedStrings.xml><?xml version="1.0" encoding="utf-8"?>
<sst xmlns="http://schemas.openxmlformats.org/spreadsheetml/2006/main" count="24" uniqueCount="22">
  <si>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</si>
  <si>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</si>
  <si>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</si>
  <si>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</si>
  <si>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</si>
  <si>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</si>
  <si>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</si>
  <si>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</si>
  <si>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</si>
  <si>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</si>
  <si>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</si>
  <si>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</si>
  <si>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</si>
  <si>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</si>
  <si>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</si>
  <si>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</si>
  <si>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</si>
  <si>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</si>
  <si>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</si>
  <si>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</si>
  <si>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</si>
  <si>
    <t>5.2. Tüketici hizmetleri ve şirket hakkındaki şikayetler (K21)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</si>
</sst>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C16" sqref="C16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14</v>
      </c>
      <c r="F4" s="12">
        <f>(E4/$E$10)*1000</f>
        <v>2.5139163224995511</v>
      </c>
      <c r="G4" s="6">
        <v>3</v>
      </c>
      <c r="H4" s="6">
        <v>9</v>
      </c>
      <c r="I4" s="6">
        <v>0</v>
      </c>
      <c r="J4" s="6">
        <v>2</v>
      </c>
      <c r="K4" s="6">
        <v>0</v>
      </c>
      <c r="L4" s="13">
        <f>43/E4</f>
        <v>3.0714285714285716</v>
      </c>
      <c r="M4" s="12">
        <f>IF($E$9=0,0,100*E4/E$9)</f>
        <v>0.91205211726384361</v>
      </c>
    </row>
    <row r="5" spans="2:13" ht="15" customHeight="1" x14ac:dyDescent="0.3">
      <c r="B5" s="4">
        <v>2</v>
      </c>
      <c r="C5" s="10" t="s">
        <v>15</v>
      </c>
      <c r="D5" s="10" t="s">
        <v>16</v>
      </c>
      <c r="E5" s="11">
        <v>16</v>
      </c>
      <c r="F5" s="12">
        <f>(E5/$E$10)*1000</f>
        <v>2.8730472257137727</v>
      </c>
      <c r="G5" s="6">
        <v>4</v>
      </c>
      <c r="H5" s="6">
        <v>11</v>
      </c>
      <c r="I5" s="6">
        <v>0</v>
      </c>
      <c r="J5" s="6">
        <v>1</v>
      </c>
      <c r="K5" s="6">
        <v>0</v>
      </c>
      <c r="L5" s="13">
        <f>60/E5</f>
        <v>3.75</v>
      </c>
      <c r="M5" s="12">
        <f>IF($E$9=0,0,100*E5/E$9)</f>
        <v>1.0423452768729642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10</v>
      </c>
      <c r="F6" s="12">
        <f>(E6/$E$10)*1000</f>
        <v>1.7956545160711079</v>
      </c>
      <c r="G6" s="6">
        <v>6</v>
      </c>
      <c r="H6" s="6">
        <v>2</v>
      </c>
      <c r="I6" s="6">
        <v>0</v>
      </c>
      <c r="J6" s="6">
        <v>2</v>
      </c>
      <c r="K6" s="6">
        <v>0</v>
      </c>
      <c r="L6" s="13">
        <f>30/E6</f>
        <v>3</v>
      </c>
      <c r="M6" s="12">
        <f>IF($E$9=0,0,100*E6/E$9)</f>
        <v>0.65146579804560256</v>
      </c>
    </row>
    <row r="7" spans="2:13" ht="15" customHeight="1" x14ac:dyDescent="0.3">
      <c r="B7" s="4">
        <v>4</v>
      </c>
      <c r="C7" s="15" t="s">
        <v>20</v>
      </c>
      <c r="D7" s="14" t="s">
        <v>21</v>
      </c>
      <c r="E7" s="11">
        <v>1</v>
      </c>
      <c r="F7" s="12">
        <f>(E7/$E$10)*1000</f>
        <v>0.17956545160711079</v>
      </c>
      <c r="G7" s="6">
        <v>0</v>
      </c>
      <c r="H7" s="6">
        <v>1</v>
      </c>
      <c r="I7" s="6">
        <v>0</v>
      </c>
      <c r="J7" s="6">
        <v>0</v>
      </c>
      <c r="K7" s="6">
        <v>0</v>
      </c>
      <c r="L7" s="13">
        <f>3/E7</f>
        <v>3</v>
      </c>
      <c r="M7" s="12">
        <f>IF($E$9=0,0,100*E7/E$9)</f>
        <v>6.5146579804560262E-2</v>
      </c>
    </row>
    <row r="8" spans="2:13" ht="15" customHeight="1" x14ac:dyDescent="0.3">
      <c r="B8" s="4">
        <v>5</v>
      </c>
      <c r="C8" s="15" t="s">
        <v>20</v>
      </c>
      <c r="D8" s="14" t="s">
        <v>14</v>
      </c>
      <c r="E8" s="11">
        <v>1494</v>
      </c>
      <c r="F8" s="12">
        <f>(E8/$E$10)*1000</f>
        <v>268.2707847010235</v>
      </c>
      <c r="G8" s="6">
        <v>1055</v>
      </c>
      <c r="H8" s="6">
        <v>106</v>
      </c>
      <c r="I8" s="6">
        <v>0</v>
      </c>
      <c r="J8" s="6">
        <v>333</v>
      </c>
      <c r="K8" s="6">
        <v>0</v>
      </c>
      <c r="L8" s="13">
        <f>3150/E8</f>
        <v>2.1084337349397591</v>
      </c>
      <c r="M8" s="12">
        <f>IF($E$9=0,0,100*E8/E$9)</f>
        <v>97.328990228013026</v>
      </c>
    </row>
    <row r="9" spans="2:13" ht="15" customHeight="1" x14ac:dyDescent="0.3">
      <c r="B9" s="4"/>
      <c r="C9" s="5"/>
      <c r="D9" s="5" t="s">
        <v>12</v>
      </c>
      <c r="E9" s="11">
        <f>SUM(E4:E8)</f>
        <v>1535</v>
      </c>
      <c r="F9" s="12">
        <f>(E9/$E$10)*1000</f>
        <v>275.63296821691506</v>
      </c>
      <c r="G9" s="11">
        <f>SUM(G4:G8)</f>
        <v>1068</v>
      </c>
      <c r="H9" s="11">
        <f>SUM(H4:H8)</f>
        <v>129</v>
      </c>
      <c r="I9" s="11">
        <f>SUM(I4:I8)</f>
        <v>0</v>
      </c>
      <c r="J9" s="11">
        <f>SUM(J4:J8)</f>
        <v>338</v>
      </c>
      <c r="K9" s="11">
        <f>SUM(K4:K8)</f>
        <v>0</v>
      </c>
      <c r="L9" s="13">
        <f>3014/E9</f>
        <v>1.9635179153094462</v>
      </c>
      <c r="M9" s="12">
        <f>IF($E$9=0,0,100*E9/E$9)</f>
        <v>100</v>
      </c>
    </row>
    <row r="10" spans="2:13" ht="15" customHeight="1" x14ac:dyDescent="0.3">
      <c r="C10" s="1"/>
      <c r="D10" s="5" t="s">
        <v>13</v>
      </c>
      <c r="E10" s="6">
        <v>5569</v>
      </c>
      <c r="F10" s="7"/>
      <c r="G10" s="8"/>
      <c r="H10" s="8"/>
      <c r="I10" s="8"/>
      <c r="J10" s="8"/>
      <c r="K10" s="8"/>
      <c r="L10" s="8"/>
      <c r="M10" s="8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  <row r="15" spans="2:13" x14ac:dyDescent="0.3">
      <c r="E15" s="9"/>
      <c r="F15" s="9"/>
      <c r="G15" s="9"/>
      <c r="H15" s="9"/>
      <c r="I15" s="9"/>
      <c r="J15" s="9"/>
      <c r="K15" s="9"/>
      <c r="L15" s="9"/>
      <c r="M15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 D7:D8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Ekim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2022-12-10T20:06:08Z</dcterms:modified>
</cp:coreProperties>
</file>