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Ocak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7" l="1"/>
  <c r="F8" i="17"/>
  <c r="L7" i="17"/>
  <c r="F5" i="17"/>
  <c r="F7" i="17"/>
  <c r="F6" i="17"/>
  <c r="L6" i="17"/>
  <c r="L5" i="17"/>
  <c r="L4" i="17"/>
  <c r="K9" i="17"/>
  <c r="J9" i="17"/>
  <c r="I9" i="17"/>
  <c r="H9" i="17"/>
  <c r="G9" i="17"/>
  <c r="E9" i="17"/>
  <c r="M9" i="17" s="1"/>
  <c r="F4" i="17"/>
  <c r="M7" i="17" l="1"/>
  <c r="L9" i="17"/>
  <c r="F9" i="17"/>
  <c r="M5" i="17"/>
  <c r="M6" i="17"/>
  <c r="M4" i="17"/>
  <c r="M8" i="17"/>
</calcChain>
</file>

<file path=xl/sharedStrings.xml><?xml version="1.0" encoding="utf-8"?>
<sst xmlns="http://schemas.openxmlformats.org/spreadsheetml/2006/main" count="24" uniqueCount="22">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</sst>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16" sqref="D16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6" x14ac:dyDescent="0.3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23</v>
      </c>
      <c r="F4" s="12">
        <f>(E4/$E$10)*1000</f>
        <v>7.7834179357021993</v>
      </c>
      <c r="G4" s="6">
        <v>8</v>
      </c>
      <c r="H4" s="6">
        <v>13</v>
      </c>
      <c r="I4" s="6">
        <v>0</v>
      </c>
      <c r="J4" s="6">
        <v>2</v>
      </c>
      <c r="K4" s="6">
        <v>0</v>
      </c>
      <c r="L4" s="13">
        <f>62/E4</f>
        <v>2.6956521739130435</v>
      </c>
      <c r="M4" s="12">
        <f>IF($E$9=0,0,100*E4/E$9)</f>
        <v>5.0549450549450547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26</v>
      </c>
      <c r="F5" s="12">
        <f>(E5/$E$10)*1000</f>
        <v>8.7986463620981379</v>
      </c>
      <c r="G5" s="6">
        <v>15</v>
      </c>
      <c r="H5" s="6">
        <v>9</v>
      </c>
      <c r="I5" s="6">
        <v>0</v>
      </c>
      <c r="J5" s="6">
        <v>2</v>
      </c>
      <c r="K5" s="6">
        <v>0</v>
      </c>
      <c r="L5" s="13">
        <f>59/E5</f>
        <v>2.2692307692307692</v>
      </c>
      <c r="M5" s="12">
        <f>IF($E$9=0,0,100*E5/E$9)</f>
        <v>5.7142857142857144</v>
      </c>
    </row>
    <row r="6" spans="2:13" ht="15" customHeight="1" x14ac:dyDescent="0.3">
      <c r="B6" s="4">
        <v>3</v>
      </c>
      <c r="C6" s="10" t="s">
        <v>18</v>
      </c>
      <c r="D6" s="10" t="s">
        <v>19</v>
      </c>
      <c r="E6" s="11">
        <v>12</v>
      </c>
      <c r="F6" s="12">
        <f>(E6/$E$10)*1000</f>
        <v>4.060913705583757</v>
      </c>
      <c r="G6" s="6">
        <v>11</v>
      </c>
      <c r="H6" s="6">
        <v>0</v>
      </c>
      <c r="I6" s="6">
        <v>0</v>
      </c>
      <c r="J6" s="6">
        <v>1</v>
      </c>
      <c r="K6" s="6">
        <v>0</v>
      </c>
      <c r="L6" s="13">
        <f>17/E6</f>
        <v>1.4166666666666667</v>
      </c>
      <c r="M6" s="12">
        <f>IF($E$9=0,0,100*E6/E$9)</f>
        <v>2.6373626373626373</v>
      </c>
    </row>
    <row r="7" spans="2:13" ht="15" customHeight="1" x14ac:dyDescent="0.3">
      <c r="B7" s="4">
        <v>4</v>
      </c>
      <c r="C7" s="10" t="s">
        <v>20</v>
      </c>
      <c r="D7" s="20" t="s">
        <v>21</v>
      </c>
      <c r="E7" s="11">
        <v>1</v>
      </c>
      <c r="F7" s="12">
        <f>(E7/$E$10)*1000</f>
        <v>0.33840947546531303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13">
        <f>2/E7</f>
        <v>2</v>
      </c>
      <c r="M7" s="12">
        <f>IF($E$9=0,0,100*E7/E$9)</f>
        <v>0.21978021978021978</v>
      </c>
    </row>
    <row r="8" spans="2:13" ht="15" customHeight="1" x14ac:dyDescent="0.3">
      <c r="B8" s="4">
        <v>5</v>
      </c>
      <c r="C8" s="10" t="s">
        <v>20</v>
      </c>
      <c r="D8" s="14" t="s">
        <v>14</v>
      </c>
      <c r="E8" s="11">
        <v>393</v>
      </c>
      <c r="F8" s="12">
        <f>(E8/$E$10)*1000</f>
        <v>132.994923857868</v>
      </c>
      <c r="G8" s="6">
        <v>306</v>
      </c>
      <c r="H8" s="6">
        <v>18</v>
      </c>
      <c r="I8" s="6">
        <v>0</v>
      </c>
      <c r="J8" s="6">
        <v>69</v>
      </c>
      <c r="K8" s="6">
        <v>0</v>
      </c>
      <c r="L8" s="13">
        <f>392/E8</f>
        <v>0.99745547073791352</v>
      </c>
      <c r="M8" s="12">
        <f>IF($E$9=0,0,100*E8/E$9)</f>
        <v>86.373626373626379</v>
      </c>
    </row>
    <row r="9" spans="2:13" ht="15" customHeight="1" x14ac:dyDescent="0.3">
      <c r="B9" s="4"/>
      <c r="C9" s="5"/>
      <c r="D9" s="5" t="s">
        <v>12</v>
      </c>
      <c r="E9" s="11">
        <f>SUM(E4:E8)</f>
        <v>455</v>
      </c>
      <c r="F9" s="12">
        <f>(E9/$E$10)*1000</f>
        <v>153.97631133671743</v>
      </c>
      <c r="G9" s="11">
        <f t="shared" ref="G9:L9" si="0">SUM(G4:G8)</f>
        <v>341</v>
      </c>
      <c r="H9" s="11">
        <f t="shared" si="0"/>
        <v>40</v>
      </c>
      <c r="I9" s="11">
        <f t="shared" si="0"/>
        <v>0</v>
      </c>
      <c r="J9" s="11">
        <f t="shared" si="0"/>
        <v>74</v>
      </c>
      <c r="K9" s="11">
        <f t="shared" si="0"/>
        <v>0</v>
      </c>
      <c r="L9" s="12">
        <f t="shared" si="0"/>
        <v>9.379005080548394</v>
      </c>
      <c r="M9" s="12">
        <f>IF($E$9=0,0,100*E9/E$9)</f>
        <v>100</v>
      </c>
    </row>
    <row r="10" spans="2:13" ht="15" customHeight="1" x14ac:dyDescent="0.3">
      <c r="C10" s="1"/>
      <c r="D10" s="5" t="s">
        <v>13</v>
      </c>
      <c r="E10" s="6">
        <v>2955</v>
      </c>
      <c r="F10" s="7"/>
      <c r="G10" s="8"/>
      <c r="H10" s="8"/>
      <c r="I10" s="8"/>
      <c r="J10" s="8"/>
      <c r="K10" s="8"/>
      <c r="L10" s="8"/>
      <c r="M10" s="8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 D7:D8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2022-03-04T07:36:33Z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