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AYLIK EBİS\2021\KASIM\"/>
    </mc:Choice>
  </mc:AlternateContent>
  <bookViews>
    <workbookView xWindow="0" yWindow="0" windowWidth="20436" windowHeight="7296"/>
  </bookViews>
  <sheets>
    <sheet name="Kasım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5" l="1"/>
  <c r="L6" i="15"/>
  <c r="L5" i="15"/>
  <c r="L4" i="15"/>
  <c r="K8" i="15"/>
  <c r="J8" i="15"/>
  <c r="I8" i="15"/>
  <c r="H8" i="15"/>
  <c r="G8" i="15"/>
  <c r="E8" i="15"/>
  <c r="M8" i="15" s="1"/>
  <c r="F7" i="15"/>
  <c r="F5" i="15"/>
  <c r="F4" i="15"/>
  <c r="M7" i="15" l="1"/>
  <c r="L8" i="15"/>
  <c r="M5" i="15"/>
  <c r="M6" i="15"/>
  <c r="F8" i="15"/>
  <c r="M4" i="15"/>
</calcChain>
</file>

<file path=xl/sharedStrings.xml><?xml version="1.0" encoding="utf-8"?>
<sst xmlns="http://schemas.openxmlformats.org/spreadsheetml/2006/main" count="22" uniqueCount="21">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</sst>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"/>
  <sheetViews>
    <sheetView tabSelected="1" zoomScale="70" zoomScaleNormal="70" workbookViewId="0">
      <selection activeCell="D17" sqref="D17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11</v>
      </c>
      <c r="F4" s="12">
        <f>(E4/$E$9)*1000</f>
        <v>2.5779235997187717</v>
      </c>
      <c r="G4" s="6">
        <v>4</v>
      </c>
      <c r="H4" s="6">
        <v>5</v>
      </c>
      <c r="I4" s="6">
        <v>0</v>
      </c>
      <c r="J4" s="6">
        <v>2</v>
      </c>
      <c r="K4" s="6">
        <v>0</v>
      </c>
      <c r="L4" s="13">
        <f>33/E4</f>
        <v>3</v>
      </c>
      <c r="M4" s="12">
        <f>IF($E$8=0,0,100*E4/E$8)</f>
        <v>4.2471042471042475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11</v>
      </c>
      <c r="F5" s="12">
        <f>(E5/$E$9)*1000</f>
        <v>2.5779235997187717</v>
      </c>
      <c r="G5" s="6">
        <v>4</v>
      </c>
      <c r="H5" s="6">
        <v>7</v>
      </c>
      <c r="I5" s="6">
        <v>0</v>
      </c>
      <c r="J5" s="6">
        <v>0</v>
      </c>
      <c r="K5" s="6">
        <v>0</v>
      </c>
      <c r="L5" s="13">
        <f>30/E5</f>
        <v>2.7272727272727271</v>
      </c>
      <c r="M5" s="12">
        <f>IF($E$8=0,0,100*E5/E$8)</f>
        <v>4.2471042471042475</v>
      </c>
    </row>
    <row r="6" spans="2:13" ht="15" customHeight="1" x14ac:dyDescent="0.3">
      <c r="B6" s="4">
        <v>3</v>
      </c>
      <c r="C6" s="10" t="s">
        <v>18</v>
      </c>
      <c r="D6" s="10" t="s">
        <v>19</v>
      </c>
      <c r="E6" s="11">
        <v>25</v>
      </c>
      <c r="F6" s="12">
        <v>25</v>
      </c>
      <c r="G6" s="6">
        <v>18</v>
      </c>
      <c r="H6" s="6">
        <v>5</v>
      </c>
      <c r="I6" s="6">
        <v>0</v>
      </c>
      <c r="J6" s="6">
        <v>2</v>
      </c>
      <c r="K6" s="6">
        <v>0</v>
      </c>
      <c r="L6" s="13">
        <f>36/E6</f>
        <v>1.44</v>
      </c>
      <c r="M6" s="12">
        <f>IF($E$8=0,0,100*E6/E$8)</f>
        <v>9.6525096525096519</v>
      </c>
    </row>
    <row r="7" spans="2:13" ht="15" customHeight="1" x14ac:dyDescent="0.3">
      <c r="B7" s="4">
        <v>4</v>
      </c>
      <c r="C7" s="10" t="s">
        <v>20</v>
      </c>
      <c r="D7" s="14" t="s">
        <v>14</v>
      </c>
      <c r="E7" s="11">
        <v>212</v>
      </c>
      <c r="F7" s="12">
        <f>(E7/$E$9)*1000</f>
        <v>49.683618467307241</v>
      </c>
      <c r="G7" s="6">
        <v>177</v>
      </c>
      <c r="H7" s="6">
        <v>4</v>
      </c>
      <c r="I7" s="6">
        <v>0</v>
      </c>
      <c r="J7" s="6">
        <v>31</v>
      </c>
      <c r="K7" s="6">
        <v>0</v>
      </c>
      <c r="L7" s="13">
        <f>209/E7</f>
        <v>0.98584905660377353</v>
      </c>
      <c r="M7" s="12">
        <f>IF($E$8=0,0,100*E7/E$8)</f>
        <v>81.853281853281857</v>
      </c>
    </row>
    <row r="8" spans="2:13" ht="15" customHeight="1" x14ac:dyDescent="0.3">
      <c r="B8" s="4"/>
      <c r="C8" s="5"/>
      <c r="D8" s="5" t="s">
        <v>12</v>
      </c>
      <c r="E8" s="11">
        <f>SUM(E4:E7)</f>
        <v>259</v>
      </c>
      <c r="F8" s="12">
        <f>(E8/$E$9)*1000</f>
        <v>60.6983829388329</v>
      </c>
      <c r="G8" s="11">
        <f>SUM(G4:G7)</f>
        <v>203</v>
      </c>
      <c r="H8" s="11">
        <f>SUM(H4:H7)</f>
        <v>21</v>
      </c>
      <c r="I8" s="11">
        <f>SUM(I4:I7)</f>
        <v>0</v>
      </c>
      <c r="J8" s="11">
        <f>SUM(J4:J7)</f>
        <v>35</v>
      </c>
      <c r="K8" s="11">
        <f>SUM(K4:K7)</f>
        <v>0</v>
      </c>
      <c r="L8" s="12">
        <f>2965/E8</f>
        <v>11.447876447876448</v>
      </c>
      <c r="M8" s="12">
        <f>IF($E$8=0,0,100*E8/E$8)</f>
        <v>100</v>
      </c>
    </row>
    <row r="9" spans="2:13" ht="15" customHeight="1" x14ac:dyDescent="0.3">
      <c r="C9" s="1"/>
      <c r="D9" s="5" t="s">
        <v>13</v>
      </c>
      <c r="E9" s="6">
        <v>4267</v>
      </c>
      <c r="F9" s="7"/>
      <c r="G9" s="8"/>
      <c r="H9" s="8"/>
      <c r="I9" s="8"/>
      <c r="J9" s="8"/>
      <c r="K9" s="8"/>
      <c r="L9" s="8"/>
      <c r="M9" s="8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8:D8 D7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9 G4:M8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2022-01-01T18:32:54Z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