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ylül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3" l="1"/>
  <c r="L8" i="13"/>
  <c r="L7" i="13"/>
  <c r="L6" i="13"/>
  <c r="L5" i="13"/>
  <c r="L4" i="13"/>
  <c r="K10" i="13"/>
  <c r="J10" i="13"/>
  <c r="I10" i="13"/>
  <c r="H10" i="13"/>
  <c r="G10" i="13"/>
  <c r="E10" i="13"/>
  <c r="M10" i="13" s="1"/>
  <c r="F9" i="13"/>
  <c r="F8" i="13"/>
  <c r="F7" i="13"/>
  <c r="F6" i="13"/>
  <c r="F5" i="13"/>
  <c r="F4" i="13"/>
  <c r="M4" i="13" l="1"/>
  <c r="M7" i="13"/>
  <c r="M5" i="13"/>
  <c r="M6" i="13"/>
  <c r="F10" i="13"/>
  <c r="M8" i="13"/>
  <c r="M9" i="13"/>
  <c r="L10" i="13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<sst xmlns="http://schemas.openxmlformats.org/spreadsheetml/2006/main" count="26" uniqueCount="24">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</sst>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22" sqref="D22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423</v>
      </c>
      <c r="F4" s="12">
        <f t="shared" ref="F4:F10" si="0">(E4/$E$11)*1000</f>
        <v>2.7558080446141218</v>
      </c>
      <c r="G4" s="6">
        <v>286</v>
      </c>
      <c r="H4" s="6">
        <v>108</v>
      </c>
      <c r="I4" s="6">
        <v>5</v>
      </c>
      <c r="J4" s="6">
        <v>24</v>
      </c>
      <c r="K4" s="6">
        <v>0</v>
      </c>
      <c r="L4" s="13">
        <f>1113/E4</f>
        <v>2.6312056737588652</v>
      </c>
      <c r="M4" s="12">
        <f t="shared" ref="M4:M10" si="1">IF($E$10=0,0,100*E4/E$10)</f>
        <v>6.2750333778371159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143</v>
      </c>
      <c r="F5" s="12">
        <f t="shared" si="0"/>
        <v>0.93163250680808374</v>
      </c>
      <c r="G5" s="6">
        <v>54</v>
      </c>
      <c r="H5" s="6">
        <v>55</v>
      </c>
      <c r="I5" s="6">
        <v>21</v>
      </c>
      <c r="J5" s="6">
        <v>13</v>
      </c>
      <c r="K5" s="6">
        <v>0</v>
      </c>
      <c r="L5" s="13">
        <f>924/E5</f>
        <v>6.4615384615384617</v>
      </c>
      <c r="M5" s="12">
        <f t="shared" si="1"/>
        <v>2.1213469811600651</v>
      </c>
    </row>
    <row r="6" spans="2:13" ht="15" customHeight="1" x14ac:dyDescent="0.3">
      <c r="B6" s="4">
        <v>3</v>
      </c>
      <c r="C6" s="10" t="s">
        <v>21</v>
      </c>
      <c r="D6" s="14" t="s">
        <v>20</v>
      </c>
      <c r="E6" s="11">
        <v>3</v>
      </c>
      <c r="F6" s="12">
        <f t="shared" si="0"/>
        <v>1.9544737905064693E-2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13">
        <f>6/E6</f>
        <v>2</v>
      </c>
      <c r="M6" s="12">
        <f t="shared" si="1"/>
        <v>4.4503782821539828E-2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87</v>
      </c>
      <c r="F7" s="12">
        <f t="shared" si="0"/>
        <v>0.56679739924687611</v>
      </c>
      <c r="G7" s="6">
        <v>74</v>
      </c>
      <c r="H7" s="6">
        <v>7</v>
      </c>
      <c r="I7" s="6">
        <v>0</v>
      </c>
      <c r="J7" s="6">
        <v>6</v>
      </c>
      <c r="K7" s="6">
        <v>0</v>
      </c>
      <c r="L7" s="13">
        <f>127/E7</f>
        <v>1.4597701149425288</v>
      </c>
      <c r="M7" s="12">
        <f t="shared" si="1"/>
        <v>1.2906097018246552</v>
      </c>
    </row>
    <row r="8" spans="2:13" ht="15" customHeight="1" x14ac:dyDescent="0.3">
      <c r="B8" s="4">
        <v>5</v>
      </c>
      <c r="C8" s="10" t="s">
        <v>22</v>
      </c>
      <c r="D8" s="14" t="s">
        <v>23</v>
      </c>
      <c r="E8" s="11">
        <v>17</v>
      </c>
      <c r="F8" s="12">
        <f t="shared" si="0"/>
        <v>0.11075351479536659</v>
      </c>
      <c r="G8" s="6">
        <v>11</v>
      </c>
      <c r="H8" s="6">
        <v>4</v>
      </c>
      <c r="I8" s="6">
        <v>0</v>
      </c>
      <c r="J8" s="6">
        <v>2</v>
      </c>
      <c r="K8" s="6">
        <v>0</v>
      </c>
      <c r="L8" s="13">
        <f>31/E8</f>
        <v>1.8235294117647058</v>
      </c>
      <c r="M8" s="12">
        <f t="shared" si="1"/>
        <v>0.25218810265539238</v>
      </c>
    </row>
    <row r="9" spans="2:13" ht="15" customHeight="1" x14ac:dyDescent="0.3">
      <c r="B9" s="4">
        <v>6</v>
      </c>
      <c r="C9" s="10" t="s">
        <v>22</v>
      </c>
      <c r="D9" s="14" t="s">
        <v>14</v>
      </c>
      <c r="E9" s="11">
        <v>6068</v>
      </c>
      <c r="F9" s="12">
        <f t="shared" si="0"/>
        <v>39.532489869310851</v>
      </c>
      <c r="G9" s="6">
        <v>4994</v>
      </c>
      <c r="H9" s="6">
        <v>100</v>
      </c>
      <c r="I9" s="6">
        <v>0</v>
      </c>
      <c r="J9" s="6">
        <v>974</v>
      </c>
      <c r="K9" s="6">
        <v>0</v>
      </c>
      <c r="L9" s="13">
        <f>5210/E9</f>
        <v>0.85860250494396839</v>
      </c>
      <c r="M9" s="12">
        <f t="shared" si="1"/>
        <v>90.016318053701227</v>
      </c>
    </row>
    <row r="10" spans="2:13" ht="15" customHeight="1" x14ac:dyDescent="0.3">
      <c r="B10" s="4"/>
      <c r="C10" s="5"/>
      <c r="D10" s="5" t="s">
        <v>12</v>
      </c>
      <c r="E10" s="11">
        <f>SUM(E4:E9)</f>
        <v>6741</v>
      </c>
      <c r="F10" s="12">
        <f t="shared" si="0"/>
        <v>43.917026072680365</v>
      </c>
      <c r="G10" s="11">
        <f>SUM(G4:G9)</f>
        <v>5422</v>
      </c>
      <c r="H10" s="11">
        <f>SUM(H4:H9)</f>
        <v>274</v>
      </c>
      <c r="I10" s="11">
        <f>SUM(I4:I9)</f>
        <v>26</v>
      </c>
      <c r="J10" s="11">
        <f>SUM(J4:J9)</f>
        <v>1019</v>
      </c>
      <c r="K10" s="11">
        <f>SUM(K4:K9)</f>
        <v>0</v>
      </c>
      <c r="L10" s="12">
        <f>2965/E10</f>
        <v>0.43984572021955198</v>
      </c>
      <c r="M10" s="12">
        <f t="shared" si="1"/>
        <v>100</v>
      </c>
    </row>
    <row r="11" spans="2:13" ht="15" customHeight="1" x14ac:dyDescent="0.3">
      <c r="C11" s="1"/>
      <c r="D11" s="5" t="s">
        <v>13</v>
      </c>
      <c r="E11" s="6">
        <v>153494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8:D9 D6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2021-11-06T19:15:32Z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