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Şubat" sheetId="3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7" l="1"/>
  <c r="L10" i="37"/>
  <c r="L9" i="37"/>
  <c r="L8" i="37"/>
  <c r="L7" i="37"/>
  <c r="L6" i="37"/>
  <c r="L5" i="37"/>
  <c r="L4" i="37"/>
  <c r="K12" i="37" l="1"/>
  <c r="J12" i="37"/>
  <c r="I12" i="37"/>
  <c r="H12" i="37"/>
  <c r="G12" i="37"/>
  <c r="E12" i="37"/>
  <c r="L12" i="37" s="1"/>
  <c r="F11" i="37"/>
  <c r="F10" i="37"/>
  <c r="F9" i="37"/>
  <c r="F8" i="37"/>
  <c r="F7" i="37"/>
  <c r="F6" i="37"/>
  <c r="F5" i="37"/>
  <c r="F4" i="37"/>
  <c r="M11" i="37" l="1"/>
  <c r="M5" i="37"/>
  <c r="M8" i="37"/>
  <c r="M6" i="37"/>
  <c r="F12" i="37"/>
  <c r="M12" i="37"/>
  <c r="M9" i="37"/>
  <c r="M4" i="37"/>
  <c r="M7" i="37"/>
  <c r="M10" i="37"/>
</calcChain>
</file>

<file path=xl/sharedStrings.xml><?xml version="1.0" encoding="utf-8"?>
<sst xmlns="http://schemas.openxmlformats.org/spreadsheetml/2006/main" count="30" uniqueCount="28">
  <si>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</si>
  <si>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</si>
  <si>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</si>
  <si>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</si>
  <si>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</si>
  <si>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</si>
  <si>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</si>
  <si>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</si>
  <si>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</si>
  <si>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</si>
  <si>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</si>
  <si>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</si>
  <si>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</si>
  <si>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</si>
  <si>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</si>
  <si>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</si>
  <si>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</si>
  <si>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</si>
  <si>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4.9. Güvence bedeli ve iadesi (K18)</t>
  </si>
  <si>
    <t>5. Tüketici hizmetleri</t>
  </si>
  <si>
    <t>5.2. Tüketici hizmetleri ve şirket hakkındaki şikayetler (K21)</t>
  </si>
  <si>
    <t>3.1. Fatura Ödemesi</t>
  </si>
  <si>
    <t>2.Fiyat</t>
  </si>
  <si>
    <t>3.Ödeme</t>
  </si>
  <si>
    <t>4.İkili Anlaşma</t>
  </si>
  <si>
    <t>5.Tüketici Hizmetleri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</si>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</sst>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zoomScale="70" zoomScaleNormal="70" workbookViewId="0">
      <selection activeCell="D24" sqref="D24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6" x14ac:dyDescent="0.3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4</v>
      </c>
      <c r="F4" s="12">
        <f>(E4/$E$13)*1000</f>
        <v>0.36720829890755535</v>
      </c>
      <c r="G4" s="6">
        <v>0</v>
      </c>
      <c r="H4" s="6">
        <v>3</v>
      </c>
      <c r="I4" s="6">
        <v>0</v>
      </c>
      <c r="J4" s="6">
        <v>1</v>
      </c>
      <c r="K4" s="6">
        <v>0</v>
      </c>
      <c r="L4" s="13">
        <f>15/E4</f>
        <v>3.75</v>
      </c>
      <c r="M4" s="12">
        <f>IF($E$12=0,0,100*E4/E$12)</f>
        <v>0.40040040040040042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44</v>
      </c>
      <c r="F5" s="12">
        <f>(E5/$E$13)*1000</f>
        <v>4.039291287983108</v>
      </c>
      <c r="G5" s="6">
        <v>25</v>
      </c>
      <c r="H5" s="6">
        <v>18</v>
      </c>
      <c r="I5" s="6">
        <v>0</v>
      </c>
      <c r="J5" s="6">
        <v>1</v>
      </c>
      <c r="K5" s="6">
        <v>0</v>
      </c>
      <c r="L5" s="13">
        <f>121/E5</f>
        <v>2.75</v>
      </c>
      <c r="M5" s="12">
        <f>IF($E$12=0,0,100*E5/E$12)</f>
        <v>4.4044044044044046</v>
      </c>
    </row>
    <row r="6" spans="2:13" ht="15" customHeight="1" x14ac:dyDescent="0.3">
      <c r="B6" s="4">
        <v>3</v>
      </c>
      <c r="C6" s="10" t="s">
        <v>22</v>
      </c>
      <c r="D6" s="14" t="s">
        <v>26</v>
      </c>
      <c r="E6" s="11">
        <v>4</v>
      </c>
      <c r="F6" s="12">
        <f t="shared" ref="F6:F7" si="0">(E6/$E$13)*1000</f>
        <v>0.36720829890755535</v>
      </c>
      <c r="G6" s="6">
        <v>1</v>
      </c>
      <c r="H6" s="6">
        <v>3</v>
      </c>
      <c r="I6" s="6">
        <v>0</v>
      </c>
      <c r="J6" s="6">
        <v>0</v>
      </c>
      <c r="K6" s="6">
        <v>0</v>
      </c>
      <c r="L6" s="13">
        <f>12/E6</f>
        <v>3</v>
      </c>
      <c r="M6" s="12">
        <f t="shared" ref="M6:M7" si="1">IF($E$12=0,0,100*E6/E$12)</f>
        <v>0.40040040040040042</v>
      </c>
    </row>
    <row r="7" spans="2:13" ht="15" customHeight="1" x14ac:dyDescent="0.3">
      <c r="B7" s="4">
        <v>4</v>
      </c>
      <c r="C7" s="10" t="s">
        <v>22</v>
      </c>
      <c r="D7" s="14" t="s">
        <v>27</v>
      </c>
      <c r="E7" s="11">
        <v>7</v>
      </c>
      <c r="F7" s="12">
        <f t="shared" si="0"/>
        <v>0.64261452308822187</v>
      </c>
      <c r="G7" s="6">
        <v>7</v>
      </c>
      <c r="H7" s="6">
        <v>0</v>
      </c>
      <c r="I7" s="6">
        <v>0</v>
      </c>
      <c r="J7" s="6">
        <v>0</v>
      </c>
      <c r="K7" s="6">
        <v>0</v>
      </c>
      <c r="L7" s="13">
        <f>14/E7</f>
        <v>2</v>
      </c>
      <c r="M7" s="12">
        <f t="shared" si="1"/>
        <v>0.70070070070070067</v>
      </c>
    </row>
    <row r="8" spans="2:13" ht="15" customHeight="1" x14ac:dyDescent="0.3">
      <c r="B8" s="4">
        <v>5</v>
      </c>
      <c r="C8" s="10" t="s">
        <v>23</v>
      </c>
      <c r="D8" s="16" t="s">
        <v>21</v>
      </c>
      <c r="E8" s="11">
        <v>10</v>
      </c>
      <c r="F8" s="12">
        <f>(E8/$E$13)*1000</f>
        <v>0.91802074726888827</v>
      </c>
      <c r="G8" s="6">
        <v>4</v>
      </c>
      <c r="H8" s="6">
        <v>6</v>
      </c>
      <c r="I8" s="6">
        <v>0</v>
      </c>
      <c r="J8" s="6">
        <v>0</v>
      </c>
      <c r="K8" s="6">
        <v>0</v>
      </c>
      <c r="L8" s="13">
        <f>26/E8</f>
        <v>2.6</v>
      </c>
      <c r="M8" s="12">
        <f>IF($E$12=0,0,100*E8/E$12)</f>
        <v>1.0010010010010011</v>
      </c>
    </row>
    <row r="9" spans="2:13" ht="15" customHeight="1" x14ac:dyDescent="0.3">
      <c r="B9" s="4">
        <v>6</v>
      </c>
      <c r="C9" s="15" t="s">
        <v>24</v>
      </c>
      <c r="D9" s="16" t="s">
        <v>18</v>
      </c>
      <c r="E9" s="11">
        <v>33</v>
      </c>
      <c r="F9" s="12">
        <f>(E9/$E$13)*1000</f>
        <v>3.029468465987331</v>
      </c>
      <c r="G9" s="6">
        <v>24</v>
      </c>
      <c r="H9" s="6">
        <v>6</v>
      </c>
      <c r="I9" s="6">
        <v>0</v>
      </c>
      <c r="J9" s="6">
        <v>3</v>
      </c>
      <c r="K9" s="6">
        <v>0</v>
      </c>
      <c r="L9" s="13">
        <f>82/E9</f>
        <v>2.4848484848484849</v>
      </c>
      <c r="M9" s="12">
        <f>IF($E$12=0,0,100*E9/E$12)</f>
        <v>3.3033033033033035</v>
      </c>
    </row>
    <row r="10" spans="2:13" ht="15" customHeight="1" x14ac:dyDescent="0.3">
      <c r="B10" s="4">
        <v>7</v>
      </c>
      <c r="C10" s="15" t="s">
        <v>25</v>
      </c>
      <c r="D10" s="16" t="s">
        <v>20</v>
      </c>
      <c r="E10" s="11">
        <v>1</v>
      </c>
      <c r="F10" s="12">
        <f>(E10/$E$13)*1000</f>
        <v>9.1802074726888838E-2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13">
        <f>3/E10</f>
        <v>3</v>
      </c>
      <c r="M10" s="12">
        <f>IF($E$12=0,0,100*E10/E$12)</f>
        <v>0.10010010010010011</v>
      </c>
    </row>
    <row r="11" spans="2:13" ht="15" customHeight="1" x14ac:dyDescent="0.3">
      <c r="B11" s="4">
        <v>8</v>
      </c>
      <c r="C11" s="15" t="s">
        <v>19</v>
      </c>
      <c r="D11" s="16" t="s">
        <v>14</v>
      </c>
      <c r="E11" s="11">
        <v>896</v>
      </c>
      <c r="F11" s="12">
        <f>(E11/$E$13)*1000</f>
        <v>82.254658955292399</v>
      </c>
      <c r="G11" s="6">
        <v>645</v>
      </c>
      <c r="H11" s="6">
        <v>123</v>
      </c>
      <c r="I11" s="6">
        <v>0</v>
      </c>
      <c r="J11" s="6">
        <v>128</v>
      </c>
      <c r="K11" s="6">
        <v>0</v>
      </c>
      <c r="L11" s="13">
        <f>1970/E11</f>
        <v>2.1986607142857144</v>
      </c>
      <c r="M11" s="12">
        <f>IF($E$12=0,0,100*E11/E$12)</f>
        <v>89.689689689689686</v>
      </c>
    </row>
    <row r="12" spans="2:13" ht="15" customHeight="1" x14ac:dyDescent="0.3">
      <c r="B12" s="4"/>
      <c r="C12" s="5"/>
      <c r="D12" s="5" t="s">
        <v>12</v>
      </c>
      <c r="E12" s="11">
        <f>SUM(E4:E11)</f>
        <v>999</v>
      </c>
      <c r="F12" s="12">
        <f>(E12/$E$13)*1000</f>
        <v>91.710272652161947</v>
      </c>
      <c r="G12" s="11">
        <f>SUM(G4:G11)</f>
        <v>706</v>
      </c>
      <c r="H12" s="11">
        <f>SUM(H4:H11)</f>
        <v>160</v>
      </c>
      <c r="I12" s="11">
        <f>SUM(I4:I11)</f>
        <v>0</v>
      </c>
      <c r="J12" s="11">
        <f>SUM(J4:J11)</f>
        <v>133</v>
      </c>
      <c r="K12" s="11">
        <f>SUM(K4:K11)</f>
        <v>0</v>
      </c>
      <c r="L12" s="13">
        <f>3014/E12</f>
        <v>3.0170170170170172</v>
      </c>
      <c r="M12" s="12">
        <f>IF($E$12=0,0,100*E12/E$12)</f>
        <v>100</v>
      </c>
    </row>
    <row r="13" spans="2:13" ht="15" customHeight="1" x14ac:dyDescent="0.3">
      <c r="C13" s="1"/>
      <c r="D13" s="5" t="s">
        <v>13</v>
      </c>
      <c r="E13" s="6">
        <v>10893</v>
      </c>
      <c r="F13" s="7"/>
      <c r="G13" s="8"/>
      <c r="H13" s="8"/>
      <c r="I13" s="8"/>
      <c r="J13" s="8"/>
      <c r="K13" s="8"/>
      <c r="L13" s="8"/>
      <c r="M13" s="8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decimal" allowBlank="1" showErrorMessage="1" errorTitle="İstenen Aralıkta Değil!" error="İstenen Aralık: Minimum=0.0 Maksimum=9223372036854775807" sqref="E4:F13 G4:M12">
      <formula1>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C12:D12 D5:D11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2024-04-01T09:26:15Z</dcterms:modified>
</cp:coreProperties>
</file>