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Aralık" sheetId="3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37" l="1"/>
  <c r="L10" i="37"/>
  <c r="L9" i="37"/>
  <c r="L8" i="37"/>
  <c r="L7" i="37"/>
  <c r="L6" i="37"/>
  <c r="L5" i="37"/>
  <c r="L4" i="37"/>
  <c r="K12" i="37"/>
  <c r="J12" i="37"/>
  <c r="I12" i="37"/>
  <c r="H12" i="37"/>
  <c r="G12" i="37"/>
  <c r="E12" i="37"/>
  <c r="L12" i="37" s="1"/>
  <c r="F11" i="37"/>
  <c r="F10" i="37"/>
  <c r="F9" i="37"/>
  <c r="F8" i="37"/>
  <c r="F7" i="37"/>
  <c r="F6" i="37"/>
  <c r="F5" i="37"/>
  <c r="F4" i="37"/>
  <c r="M11" i="37" l="1"/>
  <c r="M5" i="37"/>
  <c r="M8" i="37"/>
  <c r="M6" i="37"/>
  <c r="F12" i="37"/>
  <c r="M12" i="37"/>
  <c r="M9" i="37"/>
  <c r="M4" i="37"/>
  <c r="M7" i="37"/>
  <c r="M10" i="37"/>
</calcChain>
</file>

<file path=xl/sharedStrings.xml><?xml version="1.0" encoding="utf-8"?>
<sst xmlns="http://schemas.openxmlformats.org/spreadsheetml/2006/main" count="30" uniqueCount="28">
  <si>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</si>
  <si>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</si>
  <si>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</si>
  <si>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</si>
  <si>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</si>
  <si>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</si>
  <si>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</si>
  <si>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</si>
  <si>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</si>
  <si>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</si>
  <si>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</si>
  <si>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</si>
  <si>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</si>
  <si>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</si>
  <si>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</si>
  <si>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</si>
  <si>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</si>
  <si>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</si>
  <si>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4.9. Güvence bedeli ve iadesi (K18)</t>
  </si>
  <si>
    <t>5. Tüketici hizmetleri</t>
  </si>
  <si>
    <t>5.2. Tüketici hizmetleri ve şirket hakkındaki şikayetler (K21)</t>
  </si>
  <si>
    <t>3.1. Fatura Ödemesi</t>
  </si>
  <si>
    <t>2.Fiyat</t>
  </si>
  <si>
    <t>3.Ödeme</t>
  </si>
  <si>
    <t>4.İkili Anlaşma</t>
  </si>
  <si>
    <t>5.Tüketici Hizmetleri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</si>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</sst>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zoomScale="70" zoomScaleNormal="70" workbookViewId="0">
      <selection activeCell="E19" sqref="E19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6" x14ac:dyDescent="0.3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11</v>
      </c>
      <c r="F4" s="12">
        <f>(E4/$E$13)*1000</f>
        <v>1.0377358490566038</v>
      </c>
      <c r="G4" s="6">
        <v>1</v>
      </c>
      <c r="H4" s="6">
        <v>9</v>
      </c>
      <c r="I4" s="6">
        <v>0</v>
      </c>
      <c r="J4" s="6">
        <v>1</v>
      </c>
      <c r="K4" s="6">
        <v>0</v>
      </c>
      <c r="L4" s="13">
        <f>49/E4</f>
        <v>4.4545454545454541</v>
      </c>
      <c r="M4" s="12">
        <f>IF($E$12=0,0,100*E4/E$12)</f>
        <v>2.0220588235294117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36</v>
      </c>
      <c r="F5" s="12">
        <f>(E5/$E$13)*1000</f>
        <v>3.3962264150943398</v>
      </c>
      <c r="G5" s="6">
        <v>21</v>
      </c>
      <c r="H5" s="6">
        <v>13</v>
      </c>
      <c r="I5" s="6">
        <v>0</v>
      </c>
      <c r="J5" s="6">
        <v>2</v>
      </c>
      <c r="K5" s="6">
        <v>0</v>
      </c>
      <c r="L5" s="13">
        <f>101/E5</f>
        <v>2.8055555555555554</v>
      </c>
      <c r="M5" s="12">
        <f>IF($E$12=0,0,100*E5/E$12)</f>
        <v>6.617647058823529</v>
      </c>
    </row>
    <row r="6" spans="2:13" ht="15" customHeight="1" x14ac:dyDescent="0.3">
      <c r="B6" s="4">
        <v>3</v>
      </c>
      <c r="C6" s="10" t="s">
        <v>22</v>
      </c>
      <c r="D6" s="14" t="s">
        <v>26</v>
      </c>
      <c r="E6" s="11">
        <v>3</v>
      </c>
      <c r="F6" s="12">
        <f t="shared" ref="F6:F7" si="0">(E6/$E$13)*1000</f>
        <v>0.28301886792452829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13">
        <f>6/E6</f>
        <v>2</v>
      </c>
      <c r="M6" s="12">
        <f t="shared" ref="M6:M7" si="1">IF($E$12=0,0,100*E6/E$12)</f>
        <v>0.55147058823529416</v>
      </c>
    </row>
    <row r="7" spans="2:13" ht="15" customHeight="1" x14ac:dyDescent="0.3">
      <c r="B7" s="4">
        <v>4</v>
      </c>
      <c r="C7" s="10" t="s">
        <v>22</v>
      </c>
      <c r="D7" s="14" t="s">
        <v>27</v>
      </c>
      <c r="E7" s="11">
        <v>10</v>
      </c>
      <c r="F7" s="12">
        <f t="shared" si="0"/>
        <v>0.94339622641509435</v>
      </c>
      <c r="G7" s="6">
        <v>10</v>
      </c>
      <c r="H7" s="6">
        <v>0</v>
      </c>
      <c r="I7" s="6">
        <v>0</v>
      </c>
      <c r="J7" s="6">
        <v>0</v>
      </c>
      <c r="K7" s="6">
        <v>0</v>
      </c>
      <c r="L7" s="13">
        <f>20/E7</f>
        <v>2</v>
      </c>
      <c r="M7" s="12">
        <f t="shared" si="1"/>
        <v>1.838235294117647</v>
      </c>
    </row>
    <row r="8" spans="2:13" ht="15" customHeight="1" x14ac:dyDescent="0.3">
      <c r="B8" s="4">
        <v>5</v>
      </c>
      <c r="C8" s="10" t="s">
        <v>23</v>
      </c>
      <c r="D8" s="16" t="s">
        <v>21</v>
      </c>
      <c r="E8" s="11">
        <v>5</v>
      </c>
      <c r="F8" s="12">
        <f>(E8/$E$13)*1000</f>
        <v>0.47169811320754718</v>
      </c>
      <c r="G8" s="6">
        <v>5</v>
      </c>
      <c r="H8" s="6">
        <v>0</v>
      </c>
      <c r="I8" s="6">
        <v>0</v>
      </c>
      <c r="J8" s="6">
        <v>0</v>
      </c>
      <c r="K8" s="6">
        <v>0</v>
      </c>
      <c r="L8" s="13">
        <f>8/E8</f>
        <v>1.6</v>
      </c>
      <c r="M8" s="12">
        <f>IF($E$12=0,0,100*E8/E$12)</f>
        <v>0.91911764705882348</v>
      </c>
    </row>
    <row r="9" spans="2:13" ht="15" customHeight="1" x14ac:dyDescent="0.3">
      <c r="B9" s="4">
        <v>6</v>
      </c>
      <c r="C9" s="15" t="s">
        <v>24</v>
      </c>
      <c r="D9" s="16" t="s">
        <v>18</v>
      </c>
      <c r="E9" s="11">
        <v>177</v>
      </c>
      <c r="F9" s="12">
        <f>(E9/$E$13)*1000</f>
        <v>16.69811320754717</v>
      </c>
      <c r="G9" s="6">
        <v>144</v>
      </c>
      <c r="H9" s="6">
        <v>15</v>
      </c>
      <c r="I9" s="6">
        <v>0</v>
      </c>
      <c r="J9" s="6">
        <v>18</v>
      </c>
      <c r="K9" s="6">
        <v>0</v>
      </c>
      <c r="L9" s="13">
        <f>390/E9</f>
        <v>2.2033898305084745</v>
      </c>
      <c r="M9" s="12">
        <f>IF($E$12=0,0,100*E9/E$12)</f>
        <v>32.536764705882355</v>
      </c>
    </row>
    <row r="10" spans="2:13" ht="15" customHeight="1" x14ac:dyDescent="0.3">
      <c r="B10" s="4">
        <v>7</v>
      </c>
      <c r="C10" s="15" t="s">
        <v>25</v>
      </c>
      <c r="D10" s="16" t="s">
        <v>20</v>
      </c>
      <c r="E10" s="11">
        <v>1</v>
      </c>
      <c r="F10" s="12">
        <f>(E10/$E$13)*1000</f>
        <v>9.4339622641509427E-2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13">
        <f>1/E10</f>
        <v>1</v>
      </c>
      <c r="M10" s="12">
        <f>IF($E$12=0,0,100*E10/E$12)</f>
        <v>0.18382352941176472</v>
      </c>
    </row>
    <row r="11" spans="2:13" ht="15" customHeight="1" x14ac:dyDescent="0.3">
      <c r="B11" s="4">
        <v>8</v>
      </c>
      <c r="C11" s="15" t="s">
        <v>19</v>
      </c>
      <c r="D11" s="16" t="s">
        <v>14</v>
      </c>
      <c r="E11" s="11">
        <v>301</v>
      </c>
      <c r="F11" s="12">
        <f>(E11/$E$13)*1000</f>
        <v>28.39622641509434</v>
      </c>
      <c r="G11" s="6">
        <v>120</v>
      </c>
      <c r="H11" s="6">
        <v>156</v>
      </c>
      <c r="I11" s="6">
        <v>0</v>
      </c>
      <c r="J11" s="6">
        <v>25</v>
      </c>
      <c r="K11" s="6">
        <v>0</v>
      </c>
      <c r="L11" s="13">
        <f>872/E11</f>
        <v>2.8970099667774085</v>
      </c>
      <c r="M11" s="12">
        <f>IF($E$12=0,0,100*E11/E$12)</f>
        <v>55.330882352941174</v>
      </c>
    </row>
    <row r="12" spans="2:13" ht="15" customHeight="1" x14ac:dyDescent="0.3">
      <c r="B12" s="4"/>
      <c r="C12" s="5"/>
      <c r="D12" s="5" t="s">
        <v>12</v>
      </c>
      <c r="E12" s="11">
        <f>SUM(E4:E11)</f>
        <v>544</v>
      </c>
      <c r="F12" s="12">
        <f>(E12/$E$13)*1000</f>
        <v>51.320754716981128</v>
      </c>
      <c r="G12" s="11">
        <f>SUM(G4:G11)</f>
        <v>305</v>
      </c>
      <c r="H12" s="11">
        <f>SUM(H4:H11)</f>
        <v>193</v>
      </c>
      <c r="I12" s="11">
        <f>SUM(I4:I11)</f>
        <v>0</v>
      </c>
      <c r="J12" s="11">
        <f>SUM(J4:J11)</f>
        <v>46</v>
      </c>
      <c r="K12" s="11">
        <f>SUM(K4:K11)</f>
        <v>0</v>
      </c>
      <c r="L12" s="13">
        <f>3014/E12</f>
        <v>5.5404411764705879</v>
      </c>
      <c r="M12" s="12">
        <f>IF($E$12=0,0,100*E12/E$12)</f>
        <v>100</v>
      </c>
    </row>
    <row r="13" spans="2:13" ht="15" customHeight="1" x14ac:dyDescent="0.3">
      <c r="C13" s="1"/>
      <c r="D13" s="5" t="s">
        <v>13</v>
      </c>
      <c r="E13" s="6">
        <v>10600</v>
      </c>
      <c r="F13" s="7"/>
      <c r="G13" s="8"/>
      <c r="H13" s="8"/>
      <c r="I13" s="8"/>
      <c r="J13" s="8"/>
      <c r="K13" s="8"/>
      <c r="L13" s="8"/>
      <c r="M13" s="8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  <row r="18" spans="5:13" x14ac:dyDescent="0.3"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13 G4:M12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2:D12 D5:D11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2024-03-10T11:02:30Z</dcterms:modified>
</cp:coreProperties>
</file>