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Ekim" sheetId="3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35" l="1"/>
  <c r="L9" i="35"/>
  <c r="F9" i="35"/>
  <c r="L8" i="35"/>
  <c r="L7" i="35"/>
  <c r="L6" i="35"/>
  <c r="L5" i="35"/>
  <c r="L4" i="35"/>
  <c r="K11" i="35"/>
  <c r="J11" i="35"/>
  <c r="I11" i="35"/>
  <c r="H11" i="35"/>
  <c r="G11" i="35"/>
  <c r="E11" i="35"/>
  <c r="M11" i="35" s="1"/>
  <c r="F10" i="35"/>
  <c r="F8" i="35"/>
  <c r="F7" i="35"/>
  <c r="F6" i="35"/>
  <c r="F5" i="35"/>
  <c r="F4" i="35"/>
  <c r="M9" i="35" l="1"/>
  <c r="M4" i="35"/>
  <c r="M10" i="35"/>
  <c r="M7" i="35"/>
  <c r="M5" i="35"/>
  <c r="F11" i="35"/>
  <c r="M8" i="35"/>
  <c r="M6" i="35"/>
  <c r="L11" i="35"/>
</calcChain>
</file>

<file path=xl/sharedStrings.xml><?xml version="1.0" encoding="utf-8"?>
<sst xmlns="http://schemas.openxmlformats.org/spreadsheetml/2006/main" count="28" uniqueCount="27">
  <si>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</si>
  <si>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</si>
  <si>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</si>
  <si>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</si>
  <si>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</si>
  <si>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</si>
  <si>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</si>
  <si>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</si>
  <si>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</si>
  <si>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</si>
  <si>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</si>
  <si>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</si>
  <si>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</si>
  <si>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</si>
  <si>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</si>
  <si>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</si>
  <si>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</si>
  <si>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</si>
  <si>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4.9. Güvence bedeli ve iadesi (K18)</t>
  </si>
  <si>
    <t>5. Tüketici hizmetleri</t>
  </si>
  <si>
    <t>5.2. Tüketici hizmetleri ve şirket hakkındaki şikayetler (K21)</t>
  </si>
  <si>
    <t>3.1. Fatura Ödemesi</t>
  </si>
  <si>
    <t>2.2. Tahsilatına aracı olunan ilgili ve diğer mevzuat gereği alınan bedeller (K8)</t>
  </si>
  <si>
    <t>2.Fiyat</t>
  </si>
  <si>
    <t>3.Ödeme</t>
  </si>
  <si>
    <t>4.İkili Anlaşma</t>
  </si>
  <si>
    <t>5.Tüketici Hizmetleri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</si>
</sst>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"/>
  <sheetViews>
    <sheetView tabSelected="1" zoomScale="70" zoomScaleNormal="70" workbookViewId="0">
      <selection activeCell="D18" sqref="D18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6" x14ac:dyDescent="0.3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7</v>
      </c>
      <c r="F4" s="12">
        <f>(E4/$E$12)*1000</f>
        <v>0.73855243722304287</v>
      </c>
      <c r="G4" s="6">
        <v>0</v>
      </c>
      <c r="H4" s="6">
        <v>5</v>
      </c>
      <c r="I4" s="6">
        <v>0</v>
      </c>
      <c r="J4" s="6">
        <v>2</v>
      </c>
      <c r="K4" s="6">
        <v>0</v>
      </c>
      <c r="L4" s="13">
        <f>29/E4</f>
        <v>4.1428571428571432</v>
      </c>
      <c r="M4" s="12">
        <f>IF($E$11=0,0,100*E4/E$11)</f>
        <v>0.93209054593874829</v>
      </c>
    </row>
    <row r="5" spans="2:13" ht="15" customHeight="1" x14ac:dyDescent="0.3">
      <c r="B5" s="4">
        <v>2</v>
      </c>
      <c r="C5" s="10" t="s">
        <v>15</v>
      </c>
      <c r="D5" s="14" t="s">
        <v>16</v>
      </c>
      <c r="E5" s="11">
        <v>24</v>
      </c>
      <c r="F5" s="12">
        <f>(E5/$E$12)*1000</f>
        <v>2.5321797847647183</v>
      </c>
      <c r="G5" s="6">
        <v>8</v>
      </c>
      <c r="H5" s="6">
        <v>12</v>
      </c>
      <c r="I5" s="6">
        <v>0</v>
      </c>
      <c r="J5" s="6">
        <v>4</v>
      </c>
      <c r="K5" s="6">
        <v>0</v>
      </c>
      <c r="L5" s="13">
        <f>161/E5</f>
        <v>6.708333333333333</v>
      </c>
      <c r="M5" s="12">
        <f>IF($E$11=0,0,100*E5/E$11)</f>
        <v>3.1957390146471369</v>
      </c>
    </row>
    <row r="6" spans="2:13" ht="15" customHeight="1" x14ac:dyDescent="0.3">
      <c r="B6" s="4">
        <v>3</v>
      </c>
      <c r="C6" s="10" t="s">
        <v>23</v>
      </c>
      <c r="D6" s="21" t="s">
        <v>22</v>
      </c>
      <c r="E6" s="11">
        <v>4</v>
      </c>
      <c r="F6" s="12">
        <f t="shared" ref="F6" si="0">(E6/$E$12)*1000</f>
        <v>0.42202996412745303</v>
      </c>
      <c r="G6" s="6">
        <v>1</v>
      </c>
      <c r="H6" s="6">
        <v>3</v>
      </c>
      <c r="I6" s="6">
        <v>0</v>
      </c>
      <c r="J6" s="6">
        <v>0</v>
      </c>
      <c r="K6" s="6">
        <v>0</v>
      </c>
      <c r="L6" s="13">
        <f>18/E6</f>
        <v>4.5</v>
      </c>
      <c r="M6" s="12">
        <f t="shared" ref="M6" si="1">IF($E$11=0,0,100*E6/E$11)</f>
        <v>0.53262316910785623</v>
      </c>
    </row>
    <row r="7" spans="2:13" ht="15" customHeight="1" x14ac:dyDescent="0.3">
      <c r="B7" s="4">
        <v>4</v>
      </c>
      <c r="C7" s="10" t="s">
        <v>24</v>
      </c>
      <c r="D7" s="21" t="s">
        <v>21</v>
      </c>
      <c r="E7" s="11">
        <v>4</v>
      </c>
      <c r="F7" s="12">
        <f>(E7/$E$12)*1000</f>
        <v>0.42202996412745303</v>
      </c>
      <c r="G7" s="6">
        <v>3</v>
      </c>
      <c r="H7" s="6">
        <v>1</v>
      </c>
      <c r="I7" s="6">
        <v>0</v>
      </c>
      <c r="J7" s="6">
        <v>0</v>
      </c>
      <c r="K7" s="6">
        <v>0</v>
      </c>
      <c r="L7" s="13">
        <f>10/E7</f>
        <v>2.5</v>
      </c>
      <c r="M7" s="12">
        <f>IF($E$11=0,0,100*E7/E$11)</f>
        <v>0.53262316910785623</v>
      </c>
    </row>
    <row r="8" spans="2:13" ht="15" customHeight="1" x14ac:dyDescent="0.3">
      <c r="B8" s="4">
        <v>5</v>
      </c>
      <c r="C8" s="15" t="s">
        <v>25</v>
      </c>
      <c r="D8" s="21" t="s">
        <v>18</v>
      </c>
      <c r="E8" s="11">
        <v>23</v>
      </c>
      <c r="F8" s="12">
        <f>(E8/$E$12)*1000</f>
        <v>2.4266722937328549</v>
      </c>
      <c r="G8" s="6">
        <v>20</v>
      </c>
      <c r="H8" s="6">
        <v>3</v>
      </c>
      <c r="I8" s="6">
        <v>0</v>
      </c>
      <c r="J8" s="6">
        <v>0</v>
      </c>
      <c r="K8" s="6">
        <v>0</v>
      </c>
      <c r="L8" s="13">
        <f>51/E8</f>
        <v>2.2173913043478262</v>
      </c>
      <c r="M8" s="12">
        <f>IF($E$11=0,0,100*E8/E$11)</f>
        <v>3.062583222370173</v>
      </c>
    </row>
    <row r="9" spans="2:13" ht="15" customHeight="1" x14ac:dyDescent="0.3">
      <c r="B9" s="4">
        <v>6</v>
      </c>
      <c r="C9" s="15" t="s">
        <v>26</v>
      </c>
      <c r="D9" s="21" t="s">
        <v>20</v>
      </c>
      <c r="E9" s="11">
        <v>1</v>
      </c>
      <c r="F9" s="12">
        <f>(E9/$E$12)*1000</f>
        <v>0.10550749103186326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13">
        <f>5/E9</f>
        <v>5</v>
      </c>
      <c r="M9" s="12">
        <f>IF($E$11=0,0,100*E9/E$11)</f>
        <v>0.13315579227696406</v>
      </c>
    </row>
    <row r="10" spans="2:13" ht="15" customHeight="1" x14ac:dyDescent="0.3">
      <c r="B10" s="4">
        <v>7</v>
      </c>
      <c r="C10" s="15" t="s">
        <v>19</v>
      </c>
      <c r="D10" s="21" t="s">
        <v>14</v>
      </c>
      <c r="E10" s="11">
        <v>688</v>
      </c>
      <c r="F10" s="12">
        <f>(E10/$E$12)*1000</f>
        <v>72.589153829921926</v>
      </c>
      <c r="G10" s="6">
        <v>492</v>
      </c>
      <c r="H10" s="6">
        <v>81</v>
      </c>
      <c r="I10" s="6">
        <v>0</v>
      </c>
      <c r="J10" s="6">
        <v>115</v>
      </c>
      <c r="K10" s="6">
        <v>0</v>
      </c>
      <c r="L10" s="13">
        <f>1630/E10</f>
        <v>2.3691860465116279</v>
      </c>
      <c r="M10" s="12">
        <f>IF($E$11=0,0,100*E10/E$11)</f>
        <v>91.611185086551259</v>
      </c>
    </row>
    <row r="11" spans="2:13" ht="15" customHeight="1" x14ac:dyDescent="0.3">
      <c r="B11" s="4"/>
      <c r="C11" s="5"/>
      <c r="D11" s="5" t="s">
        <v>12</v>
      </c>
      <c r="E11" s="11">
        <f>SUM(E4:E10)</f>
        <v>751</v>
      </c>
      <c r="F11" s="12">
        <f>(E11/$E$12)*1000</f>
        <v>79.236125764929298</v>
      </c>
      <c r="G11" s="11">
        <f>SUM(G4:G10)</f>
        <v>524</v>
      </c>
      <c r="H11" s="11">
        <f>SUM(H4:H10)</f>
        <v>106</v>
      </c>
      <c r="I11" s="11">
        <f>SUM(I4:I10)</f>
        <v>0</v>
      </c>
      <c r="J11" s="11">
        <f>SUM(J4:J10)</f>
        <v>121</v>
      </c>
      <c r="K11" s="11">
        <f>SUM(K4:K10)</f>
        <v>0</v>
      </c>
      <c r="L11" s="13">
        <f>3014/E11</f>
        <v>4.0133155792276964</v>
      </c>
      <c r="M11" s="12">
        <f>IF($E$11=0,0,100*E11/E$11)</f>
        <v>100</v>
      </c>
    </row>
    <row r="12" spans="2:13" ht="15" customHeight="1" x14ac:dyDescent="0.3">
      <c r="C12" s="1"/>
      <c r="D12" s="5" t="s">
        <v>13</v>
      </c>
      <c r="E12" s="6">
        <v>9478</v>
      </c>
      <c r="F12" s="7"/>
      <c r="G12" s="8"/>
      <c r="H12" s="8"/>
      <c r="I12" s="8"/>
      <c r="J12" s="8"/>
      <c r="K12" s="8"/>
      <c r="L12" s="8"/>
      <c r="M12" s="8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decimal" allowBlank="1" showErrorMessage="1" errorTitle="İstenen Aralıkta Değil!" error="İstenen Aralık: Minimum=0.0 Maksimum=9223372036854775807" sqref="G4:M11 E4:F12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11:D11 D5:D10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2023-12-09T18:41:38Z</dcterms:modified>
</cp:coreProperties>
</file>